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5" rupBuild="14420"/>
  <workbookPr defaultThemeVersion="124226"/>
  <bookViews>
    <workbookView windowHeight="7530" windowWidth="20490" xWindow="0" yWindow="0"/>
  </bookViews>
  <sheets>
    <sheet r:id="rId1" name="総括表" sheetId="9"/>
    <sheet r:id="rId2" name="普通会計の状況" sheetId="10"/>
    <sheet r:id="rId3" name="各会計、関係団体の財政状況及び健全化判断比率" sheetId="11"/>
    <sheet r:id="rId4" name="財政比較分析表" sheetId="12"/>
    <sheet r:id="rId5" name="経常経費分析表（経常収支比率の分析）" sheetId="13"/>
    <sheet r:id="rId6" name="経常経費分析表（人件費・公債費・普通建設事業費の分析）" sheetId="14"/>
    <sheet r:id="rId7" name="性質別歳出決算分析表（住民一人当たりのコスト）" sheetId="15"/>
    <sheet r:id="rId8" name="目的別歳出決算分析表（住民一人当たりのコスト）" sheetId="16"/>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公会計指標分析・財政指標組合せ分析表" sheetId="17"/>
    <sheet r:id="rId14" name="施設類型別ストック情報分析表①" sheetId="18"/>
    <sheet r:id="rId15" name="施設類型別ストック情報分析表②" sheetId="19"/>
    <sheet r:id="rId16" name="データシート" sheetId="8" state="hidden"/>
  </sheets>
  <calcPr calcId="162913" concurrentManualCount="2"/>
</workbook>
</file>

<file path=xl/calcChain.xml><?xml version="1.0" encoding="utf-8"?>
<calcChain xmlns="http://schemas.openxmlformats.org/spreadsheetml/2006/main">
  <c r="AP63" i="11" l="1"/>
  <c r="AP23" i="11"/>
  <c r="AA23" i="11"/>
  <c r="AU88" i="11"/>
  <c r="AP88" i="11"/>
  <c r="AF88" i="11"/>
  <c r="BG35" i="9" l="1"/>
  <c r="BG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E36" i="9"/>
  <c r="AM36" i="9"/>
  <c r="C36" i="9"/>
  <c r="CO35" i="9"/>
  <c r="AM35" i="9"/>
  <c r="CO34" i="9"/>
  <c r="AM34" i="9"/>
  <c r="C34" i="9"/>
  <c r="C35" i="9" s="1"/>
  <c r="U34" i="9" l="1"/>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l="1"/>
  <c r="BW34" i="9"/>
  <c r="BW35" i="9" s="1"/>
  <c r="BW36" i="9" s="1"/>
  <c r="BW37" i="9" s="1"/>
  <c r="BW38" i="9" s="1"/>
  <c r="BW39" i="9" s="1"/>
  <c r="BW40" i="9" s="1"/>
  <c r="BW41" i="9" s="1"/>
  <c r="BW42" i="9" s="1"/>
  <c r="BW43" i="9" s="1"/>
</calcChain>
</file>

<file path=xl/sharedStrings.xml><?xml version="1.0" encoding="utf-8"?>
<sst xmlns="http://schemas.openxmlformats.org/spreadsheetml/2006/main" count="1114" uniqueCount="564">
  <si>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</si>
  <si>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</si>
  <si>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</si>
  <si>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</si>
  <si>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</si>
  <si>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</si>
  <si>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</si>
  <si>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</si>
  <si>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</si>
  <si>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</si>
  <si>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</si>
  <si>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</si>
  <si>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</si>
  <si>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</si>
  <si>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</si>
  <si>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</si>
  <si>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</si>
  <si>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</si>
  <si>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</si>
  <si>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</si>
  <si>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</si>
  <si>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</si>
  <si>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</si>
  <si>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</si>
  <si>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</si>
  <si>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</si>
  <si>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</si>
  <si>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</si>
  <si>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</si>
  <si>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</si>
  <si>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</si>
  <si>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</si>
  <si>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</si>
  <si>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</si>
  <si>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</si>
  <si>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</si>
  <si>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</si>
  <si>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</si>
  <si>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</si>
  <si>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</si>
  <si>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</si>
  <si>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</si>
  <si>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</si>
  <si>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</si>
  <si>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</si>
  <si>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</si>
  <si>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</si>
  <si>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</si>
  <si>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</si>
  <si>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</si>
  <si>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</si>
  <si>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</si>
  <si>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</si>
  <si>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</si>
  <si>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</si>
  <si>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</si>
  <si>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</si>
  <si>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</si>
  <si>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</si>
  <si>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</si>
  <si>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</si>
  <si>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</si>
  <si>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</si>
  <si>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</si>
  <si>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</si>
  <si>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</si>
  <si>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</si>
  <si>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</si>
  <si>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</si>
  <si>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</si>
  <si>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</si>
  <si>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</si>
  <si>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</si>
  <si>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</si>
  <si>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</si>
  <si>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</si>
  <si>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</si>
  <si>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</si>
  <si>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</si>
  <si>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</si>
  <si>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</si>
  <si>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</si>
  <si>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飛島村</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</si>
  <si>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</si>
  <si>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</si>
  <si>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</si>
  <si>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</si>
  <si>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</si>
  <si>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</si>
  <si>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</si>
  <si>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</si>
  <si>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</si>
  <si>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</si>
  <si>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</si>
  <si>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</si>
  <si>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</si>
  <si>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</si>
  <si>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</si>
  <si>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</si>
  <si>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</si>
  <si>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</si>
  <si>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</si>
  <si>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</si>
  <si>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</si>
  <si>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</si>
  <si>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</si>
  <si>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</si>
  <si>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</si>
  <si>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</si>
  <si>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</si>
  <si>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</si>
  <si>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</si>
  <si>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</si>
  <si>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</si>
  <si>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</si>
  <si>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</si>
  <si>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</si>
  <si>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</si>
  <si>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</si>
  <si>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</si>
  <si>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</si>
  <si>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</si>
  <si>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</si>
  <si>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</si>
  <si>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</si>
  <si>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</si>
  <si>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</si>
  <si>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</si>
  <si>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</si>
  <si>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</si>
  <si>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</si>
  <si>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</si>
  <si>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</si>
  <si>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8"/>
  </si>
  <si>
    <t>うち日本人(％)</t>
    <phoneticPr fontId="5"/>
  </si>
  <si>
    <t>-1.0</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</si>
  <si>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</si>
  <si>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</si>
  <si>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</si>
  <si>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</si>
  <si>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</si>
  <si>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</si>
  <si>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</si>
  <si>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</si>
  <si>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</si>
  <si>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</si>
  <si>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</si>
  <si>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</si>
  <si>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</si>
  <si>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</si>
  <si>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</si>
  <si>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</si>
  <si>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</si>
  <si>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</si>
  <si>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</si>
  <si>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</si>
  <si>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</si>
  <si>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</si>
  <si>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</si>
  <si>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</si>
  <si>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</si>
  <si>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</si>
  <si>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</si>
  <si>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</si>
  <si>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</si>
  <si>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</si>
  <si>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</si>
  <si>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</si>
  <si>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</si>
  <si>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</si>
  <si>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</si>
  <si>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</si>
  <si>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</si>
  <si>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</si>
  <si>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</si>
  <si>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</si>
  <si>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</si>
  <si>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</si>
  <si>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</si>
  <si>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</si>
  <si>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</si>
  <si>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</si>
  <si>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</si>
  <si>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</si>
  <si>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</si>
  <si>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</si>
  <si>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</si>
  <si>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</si>
  <si>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</si>
  <si>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</si>
  <si>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</si>
  <si>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</si>
  <si>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</si>
  <si>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</si>
  <si>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愛知県飛島村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</si>
  <si>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</si>
  <si>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</si>
  <si>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</si>
  <si>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</si>
  <si>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</si>
  <si>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</si>
  <si>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</si>
  <si>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</si>
  <si>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</si>
  <si>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</si>
  <si>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</si>
  <si>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</si>
  <si>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</si>
  <si>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</si>
  <si>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</si>
  <si>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</si>
  <si>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</si>
  <si>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</si>
  <si>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</si>
  <si>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</si>
  <si>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</si>
  <si>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</si>
  <si>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</si>
  <si>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</si>
  <si>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</si>
  <si>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</si>
  <si>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</si>
  <si>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</si>
  <si>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</si>
  <si>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</si>
  <si>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</si>
  <si>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</si>
  <si>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</si>
  <si>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</si>
  <si>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</si>
  <si>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</si>
  <si>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</si>
  <si>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</si>
  <si>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</si>
  <si>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</si>
  <si>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</si>
  <si>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</si>
  <si>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</si>
  <si>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</si>
  <si>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</si>
  <si>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</si>
  <si>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</si>
  <si>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</si>
  <si>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</si>
  <si>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</si>
  <si>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</si>
  <si>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</si>
  <si>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</si>
  <si>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</si>
  <si>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</si>
  <si>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</si>
  <si>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</si>
  <si>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</si>
  <si>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</si>
  <si>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</si>
  <si>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</si>
  <si>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</si>
  <si>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</si>
  <si>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</si>
  <si>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</si>
  <si>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</si>
  <si>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</si>
  <si>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</si>
  <si>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</si>
  <si>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</si>
  <si>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</si>
  <si>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</si>
  <si>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</si>
  <si>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</si>
  <si>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</si>
  <si>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</si>
  <si>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</si>
  <si>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</si>
  <si>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</si>
  <si>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</si>
  <si>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</si>
  <si>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</si>
  <si>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</si>
  <si>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</si>
  <si>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</si>
  <si>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</si>
  <si>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</si>
  <si>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</si>
  <si>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</si>
  <si>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</si>
  <si>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</si>
  <si>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</si>
  <si>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</si>
  <si>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</si>
  <si>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</si>
  <si>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</si>
  <si>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</si>
  <si>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</si>
  <si>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</si>
  <si>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</si>
  <si>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</si>
  <si>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</si>
  <si>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</si>
  <si>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</si>
  <si>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</si>
  <si>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</si>
  <si>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</si>
  <si>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</si>
  <si>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</si>
  <si>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</si>
  <si>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</si>
  <si>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</si>
  <si>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</si>
  <si>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</si>
  <si>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</si>
  <si>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</si>
  <si>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</si>
  <si>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</si>
  <si>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宅地造成</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</si>
  <si>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</si>
  <si>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</si>
  <si>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</si>
  <si>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</si>
  <si>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</si>
  <si>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</si>
  <si>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</si>
  <si>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</si>
  <si>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</si>
  <si>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</si>
  <si>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</si>
  <si>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</si>
  <si>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</si>
  <si>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</si>
  <si>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</si>
  <si>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</si>
  <si>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</si>
  <si>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</si>
  <si>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</si>
  <si>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</si>
  <si>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</si>
  <si>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</si>
  <si>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</si>
  <si>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</si>
  <si>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</si>
  <si>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</si>
  <si>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</si>
  <si>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</si>
  <si>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愛知県飛島村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</si>
  <si>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</si>
  <si>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</si>
  <si>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</si>
  <si>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</si>
  <si>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</si>
  <si>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</si>
  <si>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</si>
  <si>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</si>
  <si>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</si>
  <si>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</si>
  <si>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</si>
  <si>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</si>
  <si>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</si>
  <si>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</si>
  <si>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</si>
  <si>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</si>
  <si>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</si>
  <si>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</si>
  <si>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</si>
  <si>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</si>
  <si>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</si>
  <si>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</si>
  <si>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</si>
  <si>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</si>
  <si>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</si>
  <si>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</si>
  <si>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</si>
  <si>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</si>
  <si>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</si>
  <si>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</si>
  <si>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</si>
  <si>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</si>
  <si>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</si>
  <si>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</si>
  <si>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</si>
  <si>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</si>
  <si>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介護保険特別会計（サービス事業勘定）</t>
    <phoneticPr fontId="5"/>
  </si>
  <si>
    <t>後期高齢者医療特別会計</t>
    <phoneticPr fontId="5"/>
  </si>
  <si>
    <t>農業集落排水処理施設事業特別会計</t>
    <phoneticPr fontId="5"/>
  </si>
  <si>
    <t>法非適用企業</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</si>
  <si>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</si>
  <si>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</si>
  <si>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</si>
  <si>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</si>
  <si>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</si>
  <si>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</si>
  <si>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</si>
  <si>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</si>
  <si>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</si>
  <si>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</si>
  <si>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</si>
  <si>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</si>
  <si>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</si>
  <si>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</si>
  <si>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</si>
  <si>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</si>
  <si>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</si>
  <si>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</si>
  <si>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</si>
  <si>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</si>
  <si>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</si>
  <si>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</si>
  <si>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</si>
  <si>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</si>
  <si>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</si>
  <si>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</si>
  <si>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</si>
  <si>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</si>
  <si>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</si>
  <si>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</si>
  <si>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</si>
  <si>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</si>
  <si>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</si>
  <si>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</si>
  <si>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</si>
  <si>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</si>
  <si>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</si>
  <si>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</si>
  <si>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</si>
  <si>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</si>
  <si>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</si>
  <si>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</si>
  <si>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</si>
  <si>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</si>
  <si>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</si>
  <si>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</si>
  <si>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</si>
  <si>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</si>
  <si>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</si>
  <si>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</si>
  <si>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</si>
  <si>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</si>
  <si>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</si>
  <si>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</si>
  <si>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</si>
  <si>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</si>
  <si>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介護保険特別会計（保険事業勘定）</t>
    <phoneticPr fontId="5"/>
  </si>
  <si>
    <t>-</t>
    <phoneticPr fontId="5"/>
  </si>
  <si>
    <t>将来負担比率（(Ｅ)－(Ｆ)）／（(Ｃ)－(Ｄ)）×１００</t>
    <rPh sb="0" eb="2">
      <t>ショウライ</t>
    </rPh>
    <rPh sb="2" eb="4">
      <t>フタン</t>
    </rPh>
    <rPh sb="4" eb="6">
      <t>ヒリツ</t>
    </rPh>
    <phoneticPr fontId="5"/>
  </si>
  <si>
    <t>後期高齢者医療特別会計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</si>
  <si>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</si>
  <si>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</si>
  <si>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</si>
  <si>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</si>
  <si>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</si>
  <si>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</si>
  <si>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</si>
  <si>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</si>
  <si>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</si>
  <si>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</si>
  <si>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</si>
  <si>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</si>
  <si>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</si>
  <si>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</si>
  <si>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</si>
  <si>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</si>
  <si>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</si>
  <si>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</si>
  <si>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</si>
  <si>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</si>
  <si>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</si>
  <si>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</si>
  <si>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</si>
  <si>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</si>
  <si>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</si>
  <si>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</si>
  <si>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</si>
  <si>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</si>
  <si>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</si>
  <si>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</si>
  <si>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</si>
  <si>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</si>
  <si>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</si>
  <si>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</si>
  <si>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</si>
  <si>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</si>
  <si>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</si>
  <si>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</si>
  <si>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</si>
  <si>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</si>
  <si>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</si>
  <si>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</si>
  <si>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</si>
  <si>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</si>
  <si>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</si>
  <si>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</si>
  <si>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</si>
  <si>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</si>
  <si>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</si>
  <si>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</si>
  <si>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</si>
  <si>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</si>
  <si>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</si>
  <si>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</si>
  <si>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</si>
  <si>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</si>
  <si>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</si>
  <si>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</si>
  <si>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</si>
  <si>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</si>
  <si>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</si>
  <si>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</si>
  <si>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</si>
  <si>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</si>
  <si>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</si>
  <si>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</si>
  <si>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</si>
  <si>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</si>
  <si>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</si>
  <si>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</si>
  <si>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</si>
  <si>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</si>
  <si>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</si>
  <si>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</si>
  <si>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</si>
  <si>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</si>
  <si>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</si>
  <si>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</si>
  <si>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</si>
  <si>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</si>
  <si>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</si>
  <si>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</si>
  <si>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4.76</t>
  </si>
  <si>
    <t>農業集落排水処理施設事業特別会計</t>
  </si>
  <si>
    <t>国民健康保険特別会計</t>
  </si>
  <si>
    <t>一般会計</t>
  </si>
  <si>
    <t>介護保険特別会計（保険事業勘定）</t>
  </si>
  <si>
    <t>介護保険特別会計（サービス事業勘定）</t>
  </si>
  <si>
    <t>後期高齢者医療特別会計</t>
  </si>
  <si>
    <t>土地取得特別会計</t>
  </si>
  <si>
    <t>宅地造成事業特別会計</t>
  </si>
  <si>
    <t>その他会計（赤字）</t>
  </si>
  <si>
    <t>その他会計（黒字）</t>
  </si>
  <si>
    <t>-</t>
    <phoneticPr fontId="2"/>
  </si>
  <si>
    <t>愛知県市町村職員退職手当組合</t>
    <rPh sb="0" eb="3">
      <t>アイチケン</t>
    </rPh>
    <rPh sb="3" eb="6">
      <t>シチョウソン</t>
    </rPh>
    <rPh sb="6" eb="8">
      <t>ショクイン</t>
    </rPh>
    <rPh sb="8" eb="10">
      <t>タイショク</t>
    </rPh>
    <rPh sb="10" eb="12">
      <t>テアテ</t>
    </rPh>
    <rPh sb="12" eb="14">
      <t>クミアイ</t>
    </rPh>
    <phoneticPr fontId="2"/>
  </si>
  <si>
    <t>海部地区水防事務組合</t>
    <rPh sb="0" eb="2">
      <t>アマ</t>
    </rPh>
    <rPh sb="2" eb="4">
      <t>チク</t>
    </rPh>
    <rPh sb="4" eb="6">
      <t>スイボウ</t>
    </rPh>
    <rPh sb="6" eb="8">
      <t>ジム</t>
    </rPh>
    <rPh sb="8" eb="10">
      <t>クミアイ</t>
    </rPh>
    <phoneticPr fontId="2"/>
  </si>
  <si>
    <t>海部南部消防組合（一般会計）</t>
    <rPh sb="0" eb="2">
      <t>アマ</t>
    </rPh>
    <rPh sb="2" eb="4">
      <t>ナンブ</t>
    </rPh>
    <rPh sb="4" eb="6">
      <t>ショウボウ</t>
    </rPh>
    <rPh sb="6" eb="8">
      <t>クミアイ</t>
    </rPh>
    <rPh sb="9" eb="11">
      <t>イッパン</t>
    </rPh>
    <rPh sb="11" eb="13">
      <t>カイケイ</t>
    </rPh>
    <phoneticPr fontId="2"/>
  </si>
  <si>
    <t>海部南部消防組合（消防指令センター特別会計）</t>
    <rPh sb="0" eb="2">
      <t>アマ</t>
    </rPh>
    <rPh sb="2" eb="4">
      <t>ナンブ</t>
    </rPh>
    <rPh sb="4" eb="6">
      <t>ショウボウ</t>
    </rPh>
    <rPh sb="6" eb="8">
      <t>クミアイ</t>
    </rPh>
    <rPh sb="9" eb="11">
      <t>ショウボウ</t>
    </rPh>
    <rPh sb="11" eb="13">
      <t>シレイ</t>
    </rPh>
    <rPh sb="17" eb="19">
      <t>トクベツ</t>
    </rPh>
    <rPh sb="19" eb="21">
      <t>カイケイ</t>
    </rPh>
    <phoneticPr fontId="2"/>
  </si>
  <si>
    <t>海部地区環境事務組合</t>
    <rPh sb="0" eb="2">
      <t>アマ</t>
    </rPh>
    <rPh sb="2" eb="4">
      <t>チク</t>
    </rPh>
    <rPh sb="4" eb="6">
      <t>カンキョウ</t>
    </rPh>
    <rPh sb="6" eb="8">
      <t>ジム</t>
    </rPh>
    <rPh sb="8" eb="10">
      <t>クミアイ</t>
    </rPh>
    <phoneticPr fontId="2"/>
  </si>
  <si>
    <t>海部南部広域事務組合（一般会計）</t>
    <rPh sb="0" eb="2">
      <t>アマ</t>
    </rPh>
    <rPh sb="2" eb="4">
      <t>ナンブ</t>
    </rPh>
    <rPh sb="4" eb="6">
      <t>コウイキ</t>
    </rPh>
    <rPh sb="6" eb="8">
      <t>ジム</t>
    </rPh>
    <rPh sb="8" eb="10">
      <t>クミアイ</t>
    </rPh>
    <rPh sb="11" eb="13">
      <t>イッパン</t>
    </rPh>
    <rPh sb="13" eb="15">
      <t>カイケイ</t>
    </rPh>
    <phoneticPr fontId="2"/>
  </si>
  <si>
    <t>海部地区急病診療所組合</t>
    <rPh sb="0" eb="2">
      <t>アマ</t>
    </rPh>
    <rPh sb="2" eb="4">
      <t>チク</t>
    </rPh>
    <rPh sb="4" eb="6">
      <t>キュウビョウ</t>
    </rPh>
    <rPh sb="6" eb="9">
      <t>シンリョウショ</t>
    </rPh>
    <rPh sb="9" eb="11">
      <t>クミアイ</t>
    </rPh>
    <phoneticPr fontId="2"/>
  </si>
  <si>
    <t>海部南部水道企業団</t>
    <rPh sb="0" eb="2">
      <t>アマ</t>
    </rPh>
    <rPh sb="2" eb="4">
      <t>ナンブ</t>
    </rPh>
    <rPh sb="4" eb="6">
      <t>スイドウ</t>
    </rPh>
    <rPh sb="6" eb="8">
      <t>キギョウ</t>
    </rPh>
    <rPh sb="8" eb="9">
      <t>ダン</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</si>
  <si>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</si>
  <si>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</si>
  <si>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</si>
  <si>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法適用企業</t>
    <rPh sb="0" eb="1">
      <t>ホウ</t>
    </rPh>
    <rPh sb="1" eb="3">
      <t>テキヨウ</t>
    </rPh>
    <rPh sb="3" eb="5">
      <t>キギョウ</t>
    </rPh>
    <phoneticPr fontId="2"/>
  </si>
  <si>
    <t>-</t>
    <phoneticPr fontId="2"/>
  </si>
  <si>
    <t>-</t>
    <phoneticPr fontId="2"/>
  </si>
  <si>
    <t>海部南部広域事務組合（障害者総合支援特別会計）</t>
    <rPh sb="0" eb="2">
      <t>アマ</t>
    </rPh>
    <rPh sb="2" eb="4">
      <t>ナンブ</t>
    </rPh>
    <rPh sb="4" eb="6">
      <t>コウイキ</t>
    </rPh>
    <rPh sb="6" eb="8">
      <t>ジム</t>
    </rPh>
    <rPh sb="8" eb="10">
      <t>クミアイ</t>
    </rPh>
    <rPh sb="11" eb="14">
      <t>ショウガイシャ</t>
    </rPh>
    <rPh sb="14" eb="16">
      <t>ソウゴウ</t>
    </rPh>
    <rPh sb="16" eb="18">
      <t>シエン</t>
    </rPh>
    <rPh sb="18" eb="20">
      <t>トクベツ</t>
    </rPh>
    <rPh sb="20" eb="22">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</si>
  <si>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</si>
  <si>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</si>
  <si>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</si>
  <si>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</si>
  <si>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</si>
  <si>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</si>
  <si>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</si>
  <si>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</si>
  <si>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</si>
  <si>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</si>
  <si>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</si>
  <si>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過去5年度にわたり、充当可能財源等が将来負担額を上回っているため、将来負担比率の数値がありません。
実質公債費比率については、地方債の元利償還金の減少等により、年々減少しています。また、本村では、将来世代の負担を鑑みて、
極力、起債を抑制してきましたので、類似団体の中では低い数値となっています。
今後も、世代間の負担の公平に配慮しつつ、将来世代に過度な負担を残さないよう、計画的な財政運営に努めます。</t>
    <rPh sb="0" eb="2">
      <t>カコ</t>
    </rPh>
    <rPh sb="3" eb="5">
      <t>ネンド</t>
    </rPh>
    <rPh sb="10" eb="12">
      <t>ジュウトウ</t>
    </rPh>
    <rPh sb="12" eb="14">
      <t>カノウ</t>
    </rPh>
    <rPh sb="14" eb="16">
      <t>ザイゲン</t>
    </rPh>
    <rPh sb="16" eb="17">
      <t>トウ</t>
    </rPh>
    <rPh sb="18" eb="20">
      <t>ショウライ</t>
    </rPh>
    <rPh sb="20" eb="22">
      <t>フタン</t>
    </rPh>
    <rPh sb="22" eb="23">
      <t>ガク</t>
    </rPh>
    <rPh sb="24" eb="26">
      <t>ウワマワ</t>
    </rPh>
    <rPh sb="33" eb="35">
      <t>ショウライ</t>
    </rPh>
    <rPh sb="35" eb="37">
      <t>フタン</t>
    </rPh>
    <rPh sb="37" eb="39">
      <t>ヒリツ</t>
    </rPh>
    <rPh sb="40" eb="42">
      <t>スウチ</t>
    </rPh>
    <rPh sb="50" eb="52">
      <t>ジッシツ</t>
    </rPh>
    <rPh sb="52" eb="54">
      <t>コウサイ</t>
    </rPh>
    <rPh sb="54" eb="55">
      <t>ヒ</t>
    </rPh>
    <rPh sb="55" eb="57">
      <t>ヒリツ</t>
    </rPh>
    <rPh sb="63" eb="66">
      <t>チホウサイ</t>
    </rPh>
    <rPh sb="67" eb="69">
      <t>ガンリ</t>
    </rPh>
    <rPh sb="69" eb="72">
      <t>ショウカンキン</t>
    </rPh>
    <rPh sb="73" eb="75">
      <t>ゲンショウ</t>
    </rPh>
    <rPh sb="75" eb="76">
      <t>トウ</t>
    </rPh>
    <rPh sb="80" eb="82">
      <t>ネンネン</t>
    </rPh>
    <rPh sb="82" eb="84">
      <t>ゲンショウ</t>
    </rPh>
    <rPh sb="149" eb="151">
      <t>コンゴ</t>
    </rPh>
    <rPh sb="153" eb="156">
      <t>セダイカン</t>
    </rPh>
    <rPh sb="157" eb="159">
      <t>フタン</t>
    </rPh>
    <rPh sb="160" eb="162">
      <t>コウヘイ</t>
    </rPh>
    <rPh sb="163" eb="165">
      <t>ハイリョ</t>
    </rPh>
    <rPh sb="169" eb="171">
      <t>ショウライ</t>
    </rPh>
    <rPh sb="171" eb="173">
      <t>セダイ</t>
    </rPh>
    <rPh sb="174" eb="176">
      <t>カド</t>
    </rPh>
    <rPh sb="177" eb="179">
      <t>フタン</t>
    </rPh>
    <rPh sb="180" eb="181">
      <t>ノコ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</si>
</sst>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203567</c:v>
                </c:pt>
                <c:pt idx="1">
                  <c:v>185018</c:v>
                </c:pt>
                <c:pt idx="2">
                  <c:v>238802</c:v>
                </c:pt>
                <c:pt idx="3">
                  <c:v>288550</c:v>
                </c:pt>
                <c:pt idx="4">
                  <c:v>245039</c:v>
                </c:pt>
              </c:numCache>
            </c:numRef>
          </c:val>
          <c:smooth val="0"/>
          <c:extLst>
            <c:ext xmlns:c16="http://schemas.microsoft.com/office/drawing/2014/chart" uri="{C3380CC4-5D6E-409C-BE32-E72D297353CC}">
              <c16:uniqueId val="{00000000-24E3-43B0-8E99-6481317557F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238276</c:v>
                </c:pt>
                <c:pt idx="1">
                  <c:v>96074</c:v>
                </c:pt>
                <c:pt idx="2">
                  <c:v>155960</c:v>
                </c:pt>
                <c:pt idx="3">
                  <c:v>259097</c:v>
                </c:pt>
                <c:pt idx="4">
                  <c:v>421745</c:v>
                </c:pt>
              </c:numCache>
            </c:numRef>
          </c:val>
          <c:smooth val="0"/>
          <c:extLst>
            <c:ext xmlns:c16="http://schemas.microsoft.com/office/drawing/2014/chart" uri="{C3380CC4-5D6E-409C-BE32-E72D297353CC}">
              <c16:uniqueId val="{00000001-24E3-43B0-8E99-6481317557F1}"/>
            </c:ext>
          </c:extLst>
        </c:ser>
        <c:dLbls>
          <c:showLegendKey val="0"/>
          <c:showVal val="0"/>
          <c:showCatName val="0"/>
          <c:showSerName val="0"/>
          <c:showPercent val="0"/>
          <c:showBubbleSize val="0"/>
        </c:dLbls>
        <c:marker val="1"/>
        <c:smooth val="0"/>
        <c:axId val="96749056"/>
        <c:axId val="96750976"/>
      </c:lineChart>
      <c:catAx>
        <c:axId val="967490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6750976"/>
        <c:crosses val="autoZero"/>
        <c:auto val="1"/>
        <c:lblAlgn val="ctr"/>
        <c:lblOffset val="100"/>
        <c:tickLblSkip val="1"/>
        <c:tickMarkSkip val="1"/>
        <c:noMultiLvlLbl val="0"/>
      </c:catAx>
      <c:valAx>
        <c:axId val="96750976"/>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67490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9.44</c:v>
                </c:pt>
                <c:pt idx="1">
                  <c:v>6.99</c:v>
                </c:pt>
                <c:pt idx="2">
                  <c:v>6.14</c:v>
                </c:pt>
                <c:pt idx="3">
                  <c:v>6.47</c:v>
                </c:pt>
                <c:pt idx="4">
                  <c:v>1.08</c:v>
                </c:pt>
              </c:numCache>
            </c:numRef>
          </c:val>
          <c:extLst>
            <c:ext xmlns:c16="http://schemas.microsoft.com/office/drawing/2014/chart" uri="{C3380CC4-5D6E-409C-BE32-E72D297353CC}">
              <c16:uniqueId val="{00000000-08E2-42F6-AA0D-0573C714F14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79.58</c:v>
                </c:pt>
                <c:pt idx="1">
                  <c:v>85.76</c:v>
                </c:pt>
                <c:pt idx="2">
                  <c:v>94.15</c:v>
                </c:pt>
                <c:pt idx="3">
                  <c:v>106.84</c:v>
                </c:pt>
                <c:pt idx="4">
                  <c:v>102.12</c:v>
                </c:pt>
              </c:numCache>
            </c:numRef>
          </c:val>
          <c:extLst>
            <c:ext xmlns:c16="http://schemas.microsoft.com/office/drawing/2014/chart" uri="{C3380CC4-5D6E-409C-BE32-E72D297353CC}">
              <c16:uniqueId val="{00000001-08E2-42F6-AA0D-0573C714F142}"/>
            </c:ext>
          </c:extLst>
        </c:ser>
        <c:dLbls>
          <c:showLegendKey val="0"/>
          <c:showVal val="0"/>
          <c:showCatName val="0"/>
          <c:showSerName val="0"/>
          <c:showPercent val="0"/>
          <c:showBubbleSize val="0"/>
        </c:dLbls>
        <c:gapWidth val="250"/>
        <c:overlap val="100"/>
        <c:axId val="96107904"/>
        <c:axId val="961264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8.9700000000000006</c:v>
                </c:pt>
                <c:pt idx="1">
                  <c:v>2.57</c:v>
                </c:pt>
                <c:pt idx="2">
                  <c:v>11.35</c:v>
                </c:pt>
                <c:pt idx="3">
                  <c:v>10.45</c:v>
                </c:pt>
                <c:pt idx="4">
                  <c:v>-4.76</c:v>
                </c:pt>
              </c:numCache>
            </c:numRef>
          </c:val>
          <c:smooth val="0"/>
          <c:extLst>
            <c:ext xmlns:c16="http://schemas.microsoft.com/office/drawing/2014/chart" uri="{C3380CC4-5D6E-409C-BE32-E72D297353CC}">
              <c16:uniqueId val="{00000002-08E2-42F6-AA0D-0573C714F142}"/>
            </c:ext>
          </c:extLst>
        </c:ser>
        <c:dLbls>
          <c:showLegendKey val="0"/>
          <c:showVal val="0"/>
          <c:showCatName val="0"/>
          <c:showSerName val="0"/>
          <c:showPercent val="0"/>
          <c:showBubbleSize val="0"/>
        </c:dLbls>
        <c:marker val="1"/>
        <c:smooth val="0"/>
        <c:axId val="96107904"/>
        <c:axId val="96126464"/>
      </c:lineChart>
      <c:catAx>
        <c:axId val="96107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6126464"/>
        <c:crosses val="autoZero"/>
        <c:auto val="1"/>
        <c:lblAlgn val="ctr"/>
        <c:lblOffset val="100"/>
        <c:tickLblSkip val="1"/>
        <c:tickMarkSkip val="1"/>
        <c:noMultiLvlLbl val="0"/>
      </c:catAx>
      <c:valAx>
        <c:axId val="961264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07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B16-485C-A9ED-16808E10CFE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B16-485C-A9ED-16808E10CFE4}"/>
            </c:ext>
          </c:extLst>
        </c:ser>
        <c:ser>
          <c:idx val="2"/>
          <c:order val="2"/>
          <c:tx>
            <c:strRef>
              <c:f>データシート!$A$29</c:f>
              <c:strCache>
                <c:ptCount val="1"/>
                <c:pt idx="0">
                  <c:v>宅地造成事業特別会計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2-8B16-485C-A9ED-16808E10CFE4}"/>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B16-485C-A9ED-16808E10CFE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0.02</c:v>
                </c:pt>
                <c:pt idx="2">
                  <c:v>#N/A</c:v>
                </c:pt>
                <c:pt idx="3">
                  <c:v>0.01</c:v>
                </c:pt>
                <c:pt idx="4">
                  <c:v>#N/A</c:v>
                </c:pt>
                <c:pt idx="5">
                  <c:v>0</c:v>
                </c:pt>
                <c:pt idx="6">
                  <c:v>#N/A</c:v>
                </c:pt>
                <c:pt idx="7">
                  <c:v>0.01</c:v>
                </c:pt>
                <c:pt idx="8">
                  <c:v>#N/A</c:v>
                </c:pt>
                <c:pt idx="9">
                  <c:v>0.01</c:v>
                </c:pt>
              </c:numCache>
            </c:numRef>
          </c:val>
          <c:extLst>
            <c:ext xmlns:c16="http://schemas.microsoft.com/office/drawing/2014/chart" uri="{C3380CC4-5D6E-409C-BE32-E72D297353CC}">
              <c16:uniqueId val="{00000004-8B16-485C-A9ED-16808E10CFE4}"/>
            </c:ext>
          </c:extLst>
        </c:ser>
        <c:ser>
          <c:idx val="5"/>
          <c:order val="5"/>
          <c:tx>
            <c:strRef>
              <c:f>データシート!$A$32</c:f>
              <c:strCache>
                <c:ptCount val="1"/>
                <c:pt idx="0">
                  <c:v>介護保険特別会計（サービス事業勘定）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c:v>
                </c:pt>
                <c:pt idx="4">
                  <c:v>#N/A</c:v>
                </c:pt>
                <c:pt idx="5">
                  <c:v>0.01</c:v>
                </c:pt>
                <c:pt idx="6">
                  <c:v>#N/A</c:v>
                </c:pt>
                <c:pt idx="7">
                  <c:v>0.01</c:v>
                </c:pt>
                <c:pt idx="8">
                  <c:v>#N/A</c:v>
                </c:pt>
                <c:pt idx="9">
                  <c:v>0.02</c:v>
                </c:pt>
              </c:numCache>
            </c:numRef>
          </c:val>
          <c:extLst>
            <c:ext xmlns:c16="http://schemas.microsoft.com/office/drawing/2014/chart" uri="{C3380CC4-5D6E-409C-BE32-E72D297353CC}">
              <c16:uniqueId val="{00000005-8B16-485C-A9ED-16808E10CFE4}"/>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0.24</c:v>
                </c:pt>
                <c:pt idx="2">
                  <c:v>#N/A</c:v>
                </c:pt>
                <c:pt idx="3">
                  <c:v>0.04</c:v>
                </c:pt>
                <c:pt idx="4">
                  <c:v>#N/A</c:v>
                </c:pt>
                <c:pt idx="5">
                  <c:v>0.06</c:v>
                </c:pt>
                <c:pt idx="6">
                  <c:v>#N/A</c:v>
                </c:pt>
                <c:pt idx="7">
                  <c:v>7.0000000000000007E-2</c:v>
                </c:pt>
                <c:pt idx="8">
                  <c:v>#N/A</c:v>
                </c:pt>
                <c:pt idx="9">
                  <c:v>0.28000000000000003</c:v>
                </c:pt>
              </c:numCache>
            </c:numRef>
          </c:val>
          <c:extLst>
            <c:ext xmlns:c16="http://schemas.microsoft.com/office/drawing/2014/chart" uri="{C3380CC4-5D6E-409C-BE32-E72D297353CC}">
              <c16:uniqueId val="{00000006-8B16-485C-A9ED-16808E10CFE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9.43</c:v>
                </c:pt>
                <c:pt idx="2">
                  <c:v>#N/A</c:v>
                </c:pt>
                <c:pt idx="3">
                  <c:v>6.98</c:v>
                </c:pt>
                <c:pt idx="4">
                  <c:v>#N/A</c:v>
                </c:pt>
                <c:pt idx="5">
                  <c:v>6.14</c:v>
                </c:pt>
                <c:pt idx="6">
                  <c:v>#N/A</c:v>
                </c:pt>
                <c:pt idx="7">
                  <c:v>6.47</c:v>
                </c:pt>
                <c:pt idx="8">
                  <c:v>#N/A</c:v>
                </c:pt>
                <c:pt idx="9">
                  <c:v>1.07</c:v>
                </c:pt>
              </c:numCache>
            </c:numRef>
          </c:val>
          <c:extLst>
            <c:ext xmlns:c16="http://schemas.microsoft.com/office/drawing/2014/chart" uri="{C3380CC4-5D6E-409C-BE32-E72D297353CC}">
              <c16:uniqueId val="{00000007-8B16-485C-A9ED-16808E10CFE4}"/>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1.22</c:v>
                </c:pt>
                <c:pt idx="2">
                  <c:v>#N/A</c:v>
                </c:pt>
                <c:pt idx="3">
                  <c:v>1.86</c:v>
                </c:pt>
                <c:pt idx="4">
                  <c:v>#N/A</c:v>
                </c:pt>
                <c:pt idx="5">
                  <c:v>1.97</c:v>
                </c:pt>
                <c:pt idx="6">
                  <c:v>#N/A</c:v>
                </c:pt>
                <c:pt idx="7">
                  <c:v>1.88</c:v>
                </c:pt>
                <c:pt idx="8">
                  <c:v>#N/A</c:v>
                </c:pt>
                <c:pt idx="9">
                  <c:v>1.35</c:v>
                </c:pt>
              </c:numCache>
            </c:numRef>
          </c:val>
          <c:extLst>
            <c:ext xmlns:c16="http://schemas.microsoft.com/office/drawing/2014/chart" uri="{C3380CC4-5D6E-409C-BE32-E72D297353CC}">
              <c16:uniqueId val="{00000008-8B16-485C-A9ED-16808E10CFE4}"/>
            </c:ext>
          </c:extLst>
        </c:ser>
        <c:ser>
          <c:idx val="9"/>
          <c:order val="9"/>
          <c:tx>
            <c:strRef>
              <c:f>データシート!$A$36</c:f>
              <c:strCache>
                <c:ptCount val="1"/>
                <c:pt idx="0">
                  <c:v>農業集落排水処理施設事業特別会計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3.62</c:v>
                </c:pt>
                <c:pt idx="2">
                  <c:v>#N/A</c:v>
                </c:pt>
                <c:pt idx="3">
                  <c:v>3.64</c:v>
                </c:pt>
                <c:pt idx="4">
                  <c:v>#N/A</c:v>
                </c:pt>
                <c:pt idx="5">
                  <c:v>3.46</c:v>
                </c:pt>
                <c:pt idx="6">
                  <c:v>#N/A</c:v>
                </c:pt>
                <c:pt idx="7">
                  <c:v>3.57</c:v>
                </c:pt>
                <c:pt idx="8">
                  <c:v>#N/A</c:v>
                </c:pt>
                <c:pt idx="9">
                  <c:v>3.43</c:v>
                </c:pt>
              </c:numCache>
            </c:numRef>
          </c:val>
          <c:extLst>
            <c:ext xmlns:c16="http://schemas.microsoft.com/office/drawing/2014/chart" uri="{C3380CC4-5D6E-409C-BE32-E72D297353CC}">
              <c16:uniqueId val="{00000009-8B16-485C-A9ED-16808E10CFE4}"/>
            </c:ext>
          </c:extLst>
        </c:ser>
        <c:dLbls>
          <c:showLegendKey val="0"/>
          <c:showVal val="0"/>
          <c:showCatName val="0"/>
          <c:showSerName val="0"/>
          <c:showPercent val="0"/>
          <c:showBubbleSize val="0"/>
        </c:dLbls>
        <c:gapWidth val="150"/>
        <c:overlap val="100"/>
        <c:axId val="96289920"/>
        <c:axId val="96291456"/>
      </c:barChart>
      <c:catAx>
        <c:axId val="96289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291456"/>
        <c:crosses val="autoZero"/>
        <c:auto val="1"/>
        <c:lblAlgn val="ctr"/>
        <c:lblOffset val="100"/>
        <c:tickLblSkip val="1"/>
        <c:tickMarkSkip val="1"/>
        <c:noMultiLvlLbl val="0"/>
      </c:catAx>
      <c:valAx>
        <c:axId val="96291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2899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157</c:v>
                </c:pt>
                <c:pt idx="5">
                  <c:v>161</c:v>
                </c:pt>
                <c:pt idx="8">
                  <c:v>167</c:v>
                </c:pt>
                <c:pt idx="11">
                  <c:v>167</c:v>
                </c:pt>
                <c:pt idx="14">
                  <c:v>144</c:v>
                </c:pt>
              </c:numCache>
            </c:numRef>
          </c:val>
          <c:extLst>
            <c:ext xmlns:c16="http://schemas.microsoft.com/office/drawing/2014/chart" uri="{C3380CC4-5D6E-409C-BE32-E72D297353CC}">
              <c16:uniqueId val="{00000000-982C-4F48-B959-293E55A3AC5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82C-4F48-B959-293E55A3AC5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20</c:v>
                </c:pt>
                <c:pt idx="3">
                  <c:v>19</c:v>
                </c:pt>
                <c:pt idx="6">
                  <c:v>19</c:v>
                </c:pt>
                <c:pt idx="9">
                  <c:v>18</c:v>
                </c:pt>
                <c:pt idx="12">
                  <c:v>21</c:v>
                </c:pt>
              </c:numCache>
            </c:numRef>
          </c:val>
          <c:extLst>
            <c:ext xmlns:c16="http://schemas.microsoft.com/office/drawing/2014/chart" uri="{C3380CC4-5D6E-409C-BE32-E72D297353CC}">
              <c16:uniqueId val="{00000002-982C-4F48-B959-293E55A3AC5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57</c:v>
                </c:pt>
                <c:pt idx="3">
                  <c:v>55</c:v>
                </c:pt>
                <c:pt idx="6">
                  <c:v>46</c:v>
                </c:pt>
                <c:pt idx="9">
                  <c:v>33</c:v>
                </c:pt>
                <c:pt idx="12">
                  <c:v>23</c:v>
                </c:pt>
              </c:numCache>
            </c:numRef>
          </c:val>
          <c:extLst>
            <c:ext xmlns:c16="http://schemas.microsoft.com/office/drawing/2014/chart" uri="{C3380CC4-5D6E-409C-BE32-E72D297353CC}">
              <c16:uniqueId val="{00000003-982C-4F48-B959-293E55A3AC5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29</c:v>
                </c:pt>
                <c:pt idx="3">
                  <c:v>28</c:v>
                </c:pt>
                <c:pt idx="6">
                  <c:v>28</c:v>
                </c:pt>
                <c:pt idx="9">
                  <c:v>29</c:v>
                </c:pt>
                <c:pt idx="12">
                  <c:v>35</c:v>
                </c:pt>
              </c:numCache>
            </c:numRef>
          </c:val>
          <c:extLst>
            <c:ext xmlns:c16="http://schemas.microsoft.com/office/drawing/2014/chart" uri="{C3380CC4-5D6E-409C-BE32-E72D297353CC}">
              <c16:uniqueId val="{00000004-982C-4F48-B959-293E55A3AC5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2C-4F48-B959-293E55A3AC5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82C-4F48-B959-293E55A3AC5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132</c:v>
                </c:pt>
                <c:pt idx="3">
                  <c:v>131</c:v>
                </c:pt>
                <c:pt idx="6">
                  <c:v>131</c:v>
                </c:pt>
                <c:pt idx="9">
                  <c:v>131</c:v>
                </c:pt>
                <c:pt idx="12">
                  <c:v>63</c:v>
                </c:pt>
              </c:numCache>
            </c:numRef>
          </c:val>
          <c:extLst>
            <c:ext xmlns:c16="http://schemas.microsoft.com/office/drawing/2014/chart" uri="{C3380CC4-5D6E-409C-BE32-E72D297353CC}">
              <c16:uniqueId val="{00000007-982C-4F48-B959-293E55A3AC5E}"/>
            </c:ext>
          </c:extLst>
        </c:ser>
        <c:dLbls>
          <c:showLegendKey val="0"/>
          <c:showVal val="0"/>
          <c:showCatName val="0"/>
          <c:showSerName val="0"/>
          <c:showPercent val="0"/>
          <c:showBubbleSize val="0"/>
        </c:dLbls>
        <c:gapWidth val="100"/>
        <c:overlap val="100"/>
        <c:axId val="94613888"/>
        <c:axId val="946158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81</c:v>
                </c:pt>
                <c:pt idx="2">
                  <c:v>#N/A</c:v>
                </c:pt>
                <c:pt idx="3">
                  <c:v>#N/A</c:v>
                </c:pt>
                <c:pt idx="4">
                  <c:v>72</c:v>
                </c:pt>
                <c:pt idx="5">
                  <c:v>#N/A</c:v>
                </c:pt>
                <c:pt idx="6">
                  <c:v>#N/A</c:v>
                </c:pt>
                <c:pt idx="7">
                  <c:v>57</c:v>
                </c:pt>
                <c:pt idx="8">
                  <c:v>#N/A</c:v>
                </c:pt>
                <c:pt idx="9">
                  <c:v>#N/A</c:v>
                </c:pt>
                <c:pt idx="10">
                  <c:v>44</c:v>
                </c:pt>
                <c:pt idx="11">
                  <c:v>#N/A</c:v>
                </c:pt>
                <c:pt idx="12">
                  <c:v>#N/A</c:v>
                </c:pt>
                <c:pt idx="13">
                  <c:v>-2</c:v>
                </c:pt>
                <c:pt idx="14">
                  <c:v>#N/A</c:v>
                </c:pt>
              </c:numCache>
            </c:numRef>
          </c:val>
          <c:smooth val="0"/>
          <c:extLst>
            <c:ext xmlns:c16="http://schemas.microsoft.com/office/drawing/2014/chart" uri="{C3380CC4-5D6E-409C-BE32-E72D297353CC}">
              <c16:uniqueId val="{00000008-982C-4F48-B959-293E55A3AC5E}"/>
            </c:ext>
          </c:extLst>
        </c:ser>
        <c:dLbls>
          <c:showLegendKey val="0"/>
          <c:showVal val="0"/>
          <c:showCatName val="0"/>
          <c:showSerName val="0"/>
          <c:showPercent val="0"/>
          <c:showBubbleSize val="0"/>
        </c:dLbls>
        <c:marker val="1"/>
        <c:smooth val="0"/>
        <c:axId val="94613888"/>
        <c:axId val="94615808"/>
      </c:lineChart>
      <c:catAx>
        <c:axId val="94613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4615808"/>
        <c:crosses val="autoZero"/>
        <c:auto val="1"/>
        <c:lblAlgn val="ctr"/>
        <c:lblOffset val="100"/>
        <c:tickLblSkip val="1"/>
        <c:tickMarkSkip val="1"/>
        <c:noMultiLvlLbl val="0"/>
      </c:catAx>
      <c:valAx>
        <c:axId val="946158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4613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1626</c:v>
                </c:pt>
                <c:pt idx="5">
                  <c:v>1528</c:v>
                </c:pt>
                <c:pt idx="8">
                  <c:v>1385</c:v>
                </c:pt>
                <c:pt idx="11">
                  <c:v>1238</c:v>
                </c:pt>
                <c:pt idx="14">
                  <c:v>1113</c:v>
                </c:pt>
              </c:numCache>
            </c:numRef>
          </c:val>
          <c:extLst>
            <c:ext xmlns:c16="http://schemas.microsoft.com/office/drawing/2014/chart" uri="{C3380CC4-5D6E-409C-BE32-E72D297353CC}">
              <c16:uniqueId val="{00000000-9018-46BF-AED4-B9C833471AC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9018-46BF-AED4-B9C833471AC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7850</c:v>
                </c:pt>
                <c:pt idx="5">
                  <c:v>8821</c:v>
                </c:pt>
                <c:pt idx="8">
                  <c:v>9356</c:v>
                </c:pt>
                <c:pt idx="11">
                  <c:v>9548</c:v>
                </c:pt>
                <c:pt idx="14">
                  <c:v>9066</c:v>
                </c:pt>
              </c:numCache>
            </c:numRef>
          </c:val>
          <c:extLst>
            <c:ext xmlns:c16="http://schemas.microsoft.com/office/drawing/2014/chart" uri="{C3380CC4-5D6E-409C-BE32-E72D297353CC}">
              <c16:uniqueId val="{00000002-9018-46BF-AED4-B9C833471AC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018-46BF-AED4-B9C833471AC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018-46BF-AED4-B9C833471AC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018-46BF-AED4-B9C833471AC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292</c:v>
                </c:pt>
                <c:pt idx="3">
                  <c:v>291</c:v>
                </c:pt>
                <c:pt idx="6">
                  <c:v>274</c:v>
                </c:pt>
                <c:pt idx="9">
                  <c:v>193</c:v>
                </c:pt>
                <c:pt idx="12">
                  <c:v>140</c:v>
                </c:pt>
              </c:numCache>
            </c:numRef>
          </c:val>
          <c:extLst>
            <c:ext xmlns:c16="http://schemas.microsoft.com/office/drawing/2014/chart" uri="{C3380CC4-5D6E-409C-BE32-E72D297353CC}">
              <c16:uniqueId val="{00000006-9018-46BF-AED4-B9C833471AC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178</c:v>
                </c:pt>
                <c:pt idx="3">
                  <c:v>126</c:v>
                </c:pt>
                <c:pt idx="6">
                  <c:v>75</c:v>
                </c:pt>
                <c:pt idx="9">
                  <c:v>34</c:v>
                </c:pt>
                <c:pt idx="12">
                  <c:v>8</c:v>
                </c:pt>
              </c:numCache>
            </c:numRef>
          </c:val>
          <c:extLst>
            <c:ext xmlns:c16="http://schemas.microsoft.com/office/drawing/2014/chart" uri="{C3380CC4-5D6E-409C-BE32-E72D297353CC}">
              <c16:uniqueId val="{00000007-9018-46BF-AED4-B9C833471AC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264</c:v>
                </c:pt>
                <c:pt idx="3">
                  <c:v>250</c:v>
                </c:pt>
                <c:pt idx="6">
                  <c:v>230</c:v>
                </c:pt>
                <c:pt idx="9">
                  <c:v>211</c:v>
                </c:pt>
                <c:pt idx="12">
                  <c:v>207</c:v>
                </c:pt>
              </c:numCache>
            </c:numRef>
          </c:val>
          <c:extLst>
            <c:ext xmlns:c16="http://schemas.microsoft.com/office/drawing/2014/chart" uri="{C3380CC4-5D6E-409C-BE32-E72D297353CC}">
              <c16:uniqueId val="{00000008-9018-46BF-AED4-B9C833471AC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188</c:v>
                </c:pt>
                <c:pt idx="3">
                  <c:v>173</c:v>
                </c:pt>
                <c:pt idx="6">
                  <c:v>158</c:v>
                </c:pt>
                <c:pt idx="9">
                  <c:v>143</c:v>
                </c:pt>
                <c:pt idx="12">
                  <c:v>128</c:v>
                </c:pt>
              </c:numCache>
            </c:numRef>
          </c:val>
          <c:extLst>
            <c:ext xmlns:c16="http://schemas.microsoft.com/office/drawing/2014/chart" uri="{C3380CC4-5D6E-409C-BE32-E72D297353CC}">
              <c16:uniqueId val="{00000009-9018-46BF-AED4-B9C833471AC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498</c:v>
                </c:pt>
                <c:pt idx="3">
                  <c:v>381</c:v>
                </c:pt>
                <c:pt idx="6">
                  <c:v>261</c:v>
                </c:pt>
                <c:pt idx="9">
                  <c:v>137</c:v>
                </c:pt>
                <c:pt idx="12">
                  <c:v>77</c:v>
                </c:pt>
              </c:numCache>
            </c:numRef>
          </c:val>
          <c:extLst>
            <c:ext xmlns:c16="http://schemas.microsoft.com/office/drawing/2014/chart" uri="{C3380CC4-5D6E-409C-BE32-E72D297353CC}">
              <c16:uniqueId val="{0000000A-9018-46BF-AED4-B9C833471ACE}"/>
            </c:ext>
          </c:extLst>
        </c:ser>
        <c:dLbls>
          <c:showLegendKey val="0"/>
          <c:showVal val="0"/>
          <c:showCatName val="0"/>
          <c:showSerName val="0"/>
          <c:showPercent val="0"/>
          <c:showBubbleSize val="0"/>
        </c:dLbls>
        <c:gapWidth val="100"/>
        <c:overlap val="100"/>
        <c:axId val="74069120"/>
        <c:axId val="740710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018-46BF-AED4-B9C833471ACE}"/>
            </c:ext>
          </c:extLst>
        </c:ser>
        <c:dLbls>
          <c:showLegendKey val="0"/>
          <c:showVal val="0"/>
          <c:showCatName val="0"/>
          <c:showSerName val="0"/>
          <c:showPercent val="0"/>
          <c:showBubbleSize val="0"/>
        </c:dLbls>
        <c:marker val="1"/>
        <c:smooth val="0"/>
        <c:axId val="74069120"/>
        <c:axId val="74071040"/>
      </c:lineChart>
      <c:catAx>
        <c:axId val="74069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74071040"/>
        <c:crosses val="autoZero"/>
        <c:auto val="1"/>
        <c:lblAlgn val="ctr"/>
        <c:lblOffset val="100"/>
        <c:tickLblSkip val="1"/>
        <c:tickMarkSkip val="1"/>
        <c:noMultiLvlLbl val="0"/>
      </c:catAx>
      <c:valAx>
        <c:axId val="740710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4069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{46D7CAB8-89A5-48E1-BC4F-8C22756FC236}</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1786-4E78-8294-6D4D5B93169C}"/>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{A0FEF157-4BED-429C-9D9B-652CD7AD59E2}</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1786-4E78-8294-6D4D5B93169C}"/>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{87E04F12-5E8C-4263-9AE8-638AE21F444A}</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1786-4E78-8294-6D4D5B93169C}"/>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{03FAAD50-6916-4001-B8C5-1EDF73A4E7B1}</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1786-4E78-8294-6D4D5B93169C}"/>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{CEF56B3F-6F9D-4ADE-AB69-8528D0CE8BB7}</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1786-4E78-8294-6D4D5B93169C}"/>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1786-4E78-8294-6D4D5B93169C}"/>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{426BBB88-8D31-4CD2-BD4F-2050757BE7FB}</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1786-4E78-8294-6D4D5B93169C}"/>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{2AE6F871-4418-49FB-BD52-9D1ACDCD4647}</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1786-4E78-8294-6D4D5B93169C}"/>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{A4CD888B-6133-48A1-8757-DF7FAB9CB205}</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1786-4E78-8294-6D4D5B93169C}"/>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{BD34CBAB-50D6-4ED8-A645-62BC1E48B97A}</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1786-4E78-8294-6D4D5B93169C}"/>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{55F86D98-B8D6-4306-8959-AAA846286228}</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1786-4E78-8294-6D4D5B93169C}"/>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1786-4E78-8294-6D4D5B93169C}"/>
            </c:ext>
          </c:extLst>
        </c:ser>
        <c:dLbls>
          <c:showLegendKey val="0"/>
          <c:showVal val="0"/>
          <c:showCatName val="0"/>
          <c:showSerName val="0"/>
          <c:showPercent val="0"/>
          <c:showBubbleSize val="0"/>
        </c:dLbls>
        <c:axId val="2341888"/>
        <c:axId val="104162432"/>
      </c:scatterChart>
      <c:valAx>
        <c:axId val="234188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4162432"/>
        <c:crosses val="autoZero"/>
        <c:crossBetween val="midCat"/>
      </c:valAx>
      <c:valAx>
        <c:axId val="10416243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418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{431414BB-964D-4BC7-BF3A-34F4290ACAC4}</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C18A-47BA-BF6C-D7DA5D1E246F}"/>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{2322F3B3-2E6F-452A-AB95-DA569C50A86D}</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C18A-47BA-BF6C-D7DA5D1E246F}"/>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{18C44599-5270-41BE-8901-1DE42078CAEF}</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C18A-47BA-BF6C-D7DA5D1E246F}"/>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{91DC76F2-1325-4902-97C1-66427656475F}</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C18A-47BA-BF6C-D7DA5D1E246F}"/>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{93066EEF-1B8A-4A76-A1FE-FC6B94270ADF}</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C18A-47BA-BF6C-D7DA5D1E246F}"/>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2.2000000000000002</c:v>
                </c:pt>
                <c:pt idx="1">
                  <c:v>1.9</c:v>
                </c:pt>
                <c:pt idx="2">
                  <c:v>1.7</c:v>
                </c:pt>
                <c:pt idx="3">
                  <c:v>1.4</c:v>
                </c:pt>
                <c:pt idx="4">
                  <c:v>0.8</c:v>
                </c:pt>
              </c:numCache>
            </c:numRef>
          </c:xVal>
          <c:yVal>
            <c:numRef>
              <c:f>公会計指標分析・財政指標組合せ分析表!$K$73:$O$73</c:f>
              <c:numCache>
                <c:formatCode>#,##0.0;"▲ "#,##0.0</c:formatCode>
                <c:ptCount val="5"/>
              </c:numCache>
            </c:numRef>
          </c:yVal>
          <c:smooth val="0"/>
          <c:extLst>
            <c:ext xmlns:c16="http://schemas.microsoft.com/office/drawing/2014/chart" uri="{C3380CC4-5D6E-409C-BE32-E72D297353CC}">
              <c16:uniqueId val="{00000005-C18A-47BA-BF6C-D7DA5D1E246F}"/>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{EFA8BE67-CCCE-4326-BC66-9B2E3BF702C7}</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C18A-47BA-BF6C-D7DA5D1E246F}"/>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{0397F5F1-2147-43E2-981B-AD4224FBE2C8}</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C18A-47BA-BF6C-D7DA5D1E246F}"/>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{FBAED71B-F442-4B3E-86AB-62F12143508C}</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C18A-47BA-BF6C-D7DA5D1E246F}"/>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{C98E2A1E-13B2-4530-879E-40F258797538}</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C18A-47BA-BF6C-D7DA5D1E246F}"/>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{467C1A54-CBCC-4BB6-B2BF-5759147F2BC0}</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C18A-47BA-BF6C-D7DA5D1E246F}"/>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10.8</c:v>
                </c:pt>
                <c:pt idx="1">
                  <c:v>9.6999999999999993</c:v>
                </c:pt>
                <c:pt idx="2">
                  <c:v>8.6</c:v>
                </c:pt>
                <c:pt idx="3">
                  <c:v>7.7</c:v>
                </c:pt>
                <c:pt idx="4">
                  <c:v>7.2</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B-C18A-47BA-BF6C-D7DA5D1E246F}"/>
            </c:ext>
          </c:extLst>
        </c:ser>
        <c:dLbls>
          <c:showLegendKey val="0"/>
          <c:showVal val="0"/>
          <c:showCatName val="0"/>
          <c:showSerName val="0"/>
          <c:showPercent val="0"/>
          <c:showBubbleSize val="0"/>
        </c:dLbls>
        <c:axId val="104470784"/>
        <c:axId val="104493440"/>
      </c:scatterChart>
      <c:valAx>
        <c:axId val="104470784"/>
        <c:scaling>
          <c:orientation val="minMax"/>
          <c:max val="11.1"/>
          <c:min val="6.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4493440"/>
        <c:crosses val="autoZero"/>
        <c:crossBetween val="midCat"/>
      </c:valAx>
      <c:valAx>
        <c:axId val="1044934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447078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愛知県飛島村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元利償還金は、新発債を抑制してきたことから毎年度減少しています。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また、公営企業債の元利償還金に対する繰出金や一部事務組合等の地方債の元利償還金に対する負担金等については、ほぼ変動なく推移しています。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今後も一般会計及び特別会計のみならず、加入している一部事務組合の起債についても将来の負担額を注視し、できる限り新発債を抑制して、さらなる改善を図ります。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愛知県飛島村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将来負担額に対して充当可能財源等が大きく上回ったため、将来負担比率の分子は負数になっています。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今後とも新発債の抑制を基調としつつ、適正な財政運営に努めます。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愛知県飛島村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4,579
4,398
22.42
6,408,562
5,857,083
47,291
4,396,466
77,000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0.8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愛知県飛島村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4,579
4,398
22.42
6,408,562
5,857,083
47,291
4,396,466
77,000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愛知県飛島村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4,579
4,398
22.42
6,408,562
5,857,083
47,291
4,396,466
77,000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愛知県飛島村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4,579
4,398
22.42
6,408,562
5,857,083
47,291
4,396,466
77,000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0.8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0.93</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基準財政収入額を押し上げる要因として、本村に立地する事業所が設備投資を活発に行うことなどにより固定資産税が増加し、結果として類似団体を上回る税収があるということがあげられます。</a:t>
          </a:r>
          <a:endParaRPr kumimoji="1" lang="en-US" altLang="ja-JP" sz="1300">
            <a:latin typeface="ＭＳ Ｐゴシック"/>
          </a:endParaRPr>
        </a:p>
        <a:p>
          <a:r>
            <a:rPr kumimoji="1" lang="ja-JP" altLang="en-US" sz="1300">
              <a:latin typeface="ＭＳ Ｐゴシック"/>
            </a:rPr>
            <a:t>一方、基準財政需要額は、人口の増加がなかったことに加え、近年、新発債の発行を抑制してきたことがこれを低くする要因となっています。</a:t>
          </a:r>
          <a:endParaRPr kumimoji="1" lang="en-US" altLang="ja-JP"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44</xdr:row>
      <xdr:rowOff>165100</xdr:rowOff>
    </xdr:from>
    <xdr:to>
      <xdr:col>8</xdr:col>
      <xdr:colOff>355600</xdr:colOff>
      <xdr:row>44</xdr:row>
      <xdr:rowOff>165100</xdr:rowOff>
    </xdr:to>
    <xdr:cxnSp macro="">
      <xdr:nvCxnSpPr>
        <xdr:cNvPr id="49" name="直線コネクタ 48"/>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0" name="テキスト ボックス 49"/>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1" name="直線コネクタ 50"/>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2" name="テキスト ボックス 51"/>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3" name="直線コネクタ 52"/>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4" name="テキスト ボックス 53"/>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5" name="直線コネクタ 54"/>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6" name="テキスト ボックス 55"/>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7" name="直線コネクタ 56"/>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8" name="テキスト ボックス 57"/>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59"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39</xdr:row>
      <xdr:rowOff>13716</xdr:rowOff>
    </xdr:from>
    <xdr:to>
      <xdr:col>7</xdr:col>
      <xdr:colOff>152400</xdr:colOff>
      <xdr:row>44</xdr:row>
      <xdr:rowOff>121666</xdr:rowOff>
    </xdr:to>
    <xdr:cxnSp macro="">
      <xdr:nvCxnSpPr>
        <xdr:cNvPr id="60" name="直線コネクタ 59"/>
        <xdr:cNvCxnSpPr/>
      </xdr:nvCxnSpPr>
      <xdr:spPr>
        <a:xfrm flipV="1">
          <a:off x="4953000" y="6700266"/>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94505</xdr:rowOff>
    </xdr:from>
    <xdr:ext cx="762000" cy="259045"/>
    <xdr:sp macro="" textlink="">
      <xdr:nvSpPr>
        <xdr:cNvPr id="61" name="財政力最小値テキスト"/>
        <xdr:cNvSpPr txBox="1"/>
      </xdr:nvSpPr>
      <xdr:spPr>
        <a:xfrm>
          <a:off x="50419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0.09</a:t>
          </a:r>
          <a:endParaRPr kumimoji="1" lang="ja-JP" altLang="en-US" sz="1000" b="1">
            <a:latin typeface="ＭＳ Ｐゴシック"/>
          </a:endParaRPr>
        </a:p>
      </xdr:txBody>
    </xdr:sp>
    <xdr:clientData/>
  </xdr:oneCellAnchor>
  <xdr:twoCellAnchor>
    <xdr:from>
      <xdr:col>7</xdr:col>
      <xdr:colOff>63500</xdr:colOff>
      <xdr:row>44</xdr:row>
      <xdr:rowOff>121666</xdr:rowOff>
    </xdr:from>
    <xdr:to>
      <xdr:col>7</xdr:col>
      <xdr:colOff>241300</xdr:colOff>
      <xdr:row>44</xdr:row>
      <xdr:rowOff>121666</xdr:rowOff>
    </xdr:to>
    <xdr:cxnSp macro="">
      <xdr:nvCxnSpPr>
        <xdr:cNvPr id="62" name="直線コネクタ 61"/>
        <xdr:cNvCxnSpPr/>
      </xdr:nvCxnSpPr>
      <xdr:spPr>
        <a:xfrm>
          <a:off x="4864100" y="766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37</xdr:row>
      <xdr:rowOff>100093</xdr:rowOff>
    </xdr:from>
    <xdr:ext cx="762000" cy="259045"/>
    <xdr:sp macro="" textlink="">
      <xdr:nvSpPr>
        <xdr:cNvPr id="63" name="財政力最大値テキスト"/>
        <xdr:cNvSpPr txBox="1"/>
      </xdr:nvSpPr>
      <xdr:spPr>
        <a:xfrm>
          <a:off x="5041900" y="6443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7</xdr:col>
      <xdr:colOff>63500</xdr:colOff>
      <xdr:row>39</xdr:row>
      <xdr:rowOff>13716</xdr:rowOff>
    </xdr:from>
    <xdr:to>
      <xdr:col>7</xdr:col>
      <xdr:colOff>241300</xdr:colOff>
      <xdr:row>39</xdr:row>
      <xdr:rowOff>13716</xdr:rowOff>
    </xdr:to>
    <xdr:cxnSp macro="">
      <xdr:nvCxnSpPr>
        <xdr:cNvPr id="64" name="直線コネクタ 63"/>
        <xdr:cNvCxnSpPr/>
      </xdr:nvCxnSpPr>
      <xdr:spPr>
        <a:xfrm>
          <a:off x="4864100" y="670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13716</xdr:rowOff>
    </xdr:from>
    <xdr:to>
      <xdr:col>7</xdr:col>
      <xdr:colOff>152400</xdr:colOff>
      <xdr:row>39</xdr:row>
      <xdr:rowOff>23368</xdr:rowOff>
    </xdr:to>
    <xdr:cxnSp macro="">
      <xdr:nvCxnSpPr>
        <xdr:cNvPr id="65" name="直線コネクタ 64"/>
        <xdr:cNvCxnSpPr/>
      </xdr:nvCxnSpPr>
      <xdr:spPr>
        <a:xfrm flipV="1">
          <a:off x="4114800" y="670026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151655</xdr:rowOff>
    </xdr:from>
    <xdr:ext cx="762000" cy="259045"/>
    <xdr:sp macro="" textlink="">
      <xdr:nvSpPr>
        <xdr:cNvPr id="66" name="財政力平均値テキスト"/>
        <xdr:cNvSpPr txBox="1"/>
      </xdr:nvSpPr>
      <xdr:spPr>
        <a:xfrm>
          <a:off x="5041900" y="7524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0.22</a:t>
          </a:r>
          <a:endParaRPr kumimoji="1" lang="ja-JP" altLang="en-US" sz="1000" b="1">
            <a:solidFill>
              <a:srgbClr val="000080"/>
            </a:solidFill>
            <a:latin typeface="ＭＳ Ｐゴシック"/>
          </a:endParaRPr>
        </a:p>
      </xdr:txBody>
    </xdr:sp>
    <xdr:clientData/>
  </xdr:oneCellAnchor>
  <xdr:twoCellAnchor>
    <xdr:from>
      <xdr:col>7</xdr:col>
      <xdr:colOff>101600</xdr:colOff>
      <xdr:row>44</xdr:row>
      <xdr:rowOff>8128</xdr:rowOff>
    </xdr:from>
    <xdr:to>
      <xdr:col>7</xdr:col>
      <xdr:colOff>203200</xdr:colOff>
      <xdr:row>44</xdr:row>
      <xdr:rowOff>109728</xdr:rowOff>
    </xdr:to>
    <xdr:sp macro="" textlink="">
      <xdr:nvSpPr>
        <xdr:cNvPr id="67" name="フローチャート : 判断 66"/>
        <xdr:cNvSpPr/>
      </xdr:nvSpPr>
      <xdr:spPr>
        <a:xfrm>
          <a:off x="4902200" y="755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39</xdr:row>
      <xdr:rowOff>18542</xdr:rowOff>
    </xdr:from>
    <xdr:to>
      <xdr:col>6</xdr:col>
      <xdr:colOff>0</xdr:colOff>
      <xdr:row>39</xdr:row>
      <xdr:rowOff>23368</xdr:rowOff>
    </xdr:to>
    <xdr:cxnSp macro="">
      <xdr:nvCxnSpPr>
        <xdr:cNvPr id="68" name="直線コネクタ 67"/>
        <xdr:cNvCxnSpPr/>
      </xdr:nvCxnSpPr>
      <xdr:spPr>
        <a:xfrm>
          <a:off x="3225800" y="670509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169926</xdr:rowOff>
    </xdr:from>
    <xdr:to>
      <xdr:col>6</xdr:col>
      <xdr:colOff>50800</xdr:colOff>
      <xdr:row>44</xdr:row>
      <xdr:rowOff>100076</xdr:rowOff>
    </xdr:to>
    <xdr:sp macro="" textlink="">
      <xdr:nvSpPr>
        <xdr:cNvPr id="69" name="フローチャート : 判断 68"/>
        <xdr:cNvSpPr/>
      </xdr:nvSpPr>
      <xdr:spPr>
        <a:xfrm>
          <a:off x="4064000" y="75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84853</xdr:rowOff>
    </xdr:from>
    <xdr:ext cx="736600" cy="259045"/>
    <xdr:sp macro="" textlink="">
      <xdr:nvSpPr>
        <xdr:cNvPr id="70" name="テキスト ボックス 69"/>
        <xdr:cNvSpPr txBox="1"/>
      </xdr:nvSpPr>
      <xdr:spPr>
        <a:xfrm>
          <a:off x="3733800" y="762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3</xdr:col>
      <xdr:colOff>279400</xdr:colOff>
      <xdr:row>38</xdr:row>
      <xdr:rowOff>165862</xdr:rowOff>
    </xdr:from>
    <xdr:to>
      <xdr:col>4</xdr:col>
      <xdr:colOff>482600</xdr:colOff>
      <xdr:row>39</xdr:row>
      <xdr:rowOff>18542</xdr:rowOff>
    </xdr:to>
    <xdr:cxnSp macro="">
      <xdr:nvCxnSpPr>
        <xdr:cNvPr id="71" name="直線コネクタ 70"/>
        <xdr:cNvCxnSpPr/>
      </xdr:nvCxnSpPr>
      <xdr:spPr>
        <a:xfrm>
          <a:off x="2336800" y="668096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160274</xdr:rowOff>
    </xdr:from>
    <xdr:to>
      <xdr:col>4</xdr:col>
      <xdr:colOff>533400</xdr:colOff>
      <xdr:row>44</xdr:row>
      <xdr:rowOff>90424</xdr:rowOff>
    </xdr:to>
    <xdr:sp macro="" textlink="">
      <xdr:nvSpPr>
        <xdr:cNvPr id="72" name="フローチャート : 判断 71"/>
        <xdr:cNvSpPr/>
      </xdr:nvSpPr>
      <xdr:spPr>
        <a:xfrm>
          <a:off x="3175000" y="753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75201</xdr:rowOff>
    </xdr:from>
    <xdr:ext cx="762000" cy="259045"/>
    <xdr:sp macro="" textlink="">
      <xdr:nvSpPr>
        <xdr:cNvPr id="73" name="テキスト ボックス 72"/>
        <xdr:cNvSpPr txBox="1"/>
      </xdr:nvSpPr>
      <xdr:spPr>
        <a:xfrm>
          <a:off x="2844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76200</xdr:colOff>
      <xdr:row>38</xdr:row>
      <xdr:rowOff>74168</xdr:rowOff>
    </xdr:from>
    <xdr:to>
      <xdr:col>3</xdr:col>
      <xdr:colOff>279400</xdr:colOff>
      <xdr:row>38</xdr:row>
      <xdr:rowOff>165862</xdr:rowOff>
    </xdr:to>
    <xdr:cxnSp macro="">
      <xdr:nvCxnSpPr>
        <xdr:cNvPr id="74" name="直線コネクタ 73"/>
        <xdr:cNvCxnSpPr/>
      </xdr:nvCxnSpPr>
      <xdr:spPr>
        <a:xfrm>
          <a:off x="1447800" y="6589268"/>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165100</xdr:rowOff>
    </xdr:from>
    <xdr:to>
      <xdr:col>3</xdr:col>
      <xdr:colOff>330200</xdr:colOff>
      <xdr:row>44</xdr:row>
      <xdr:rowOff>95250</xdr:rowOff>
    </xdr:to>
    <xdr:sp macro="" textlink="">
      <xdr:nvSpPr>
        <xdr:cNvPr id="75" name="フローチャート : 判断 74"/>
        <xdr:cNvSpPr/>
      </xdr:nvSpPr>
      <xdr:spPr>
        <a:xfrm>
          <a:off x="2286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80027</xdr:rowOff>
    </xdr:from>
    <xdr:ext cx="762000" cy="259045"/>
    <xdr:sp macro="" textlink="">
      <xdr:nvSpPr>
        <xdr:cNvPr id="76" name="テキスト ボックス 75"/>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160274</xdr:rowOff>
    </xdr:from>
    <xdr:to>
      <xdr:col>2</xdr:col>
      <xdr:colOff>127000</xdr:colOff>
      <xdr:row>44</xdr:row>
      <xdr:rowOff>90424</xdr:rowOff>
    </xdr:to>
    <xdr:sp macro="" textlink="">
      <xdr:nvSpPr>
        <xdr:cNvPr id="77" name="フローチャート : 判断 76"/>
        <xdr:cNvSpPr/>
      </xdr:nvSpPr>
      <xdr:spPr>
        <a:xfrm>
          <a:off x="1397000" y="753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75201</xdr:rowOff>
    </xdr:from>
    <xdr:ext cx="762000" cy="259045"/>
    <xdr:sp macro="" textlink="">
      <xdr:nvSpPr>
        <xdr:cNvPr id="78" name="テキスト ボックス 77"/>
        <xdr:cNvSpPr txBox="1"/>
      </xdr:nvSpPr>
      <xdr:spPr>
        <a:xfrm>
          <a:off x="1066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79" name="テキスト ボックス 78"/>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0" name="テキスト ボックス 79"/>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1" name="テキスト ボックス 80"/>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2" name="テキスト ボックス 81"/>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3" name="テキスト ボックス 82"/>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38</xdr:row>
      <xdr:rowOff>134366</xdr:rowOff>
    </xdr:from>
    <xdr:to>
      <xdr:col>7</xdr:col>
      <xdr:colOff>203200</xdr:colOff>
      <xdr:row>39</xdr:row>
      <xdr:rowOff>64516</xdr:rowOff>
    </xdr:to>
    <xdr:sp macro="" textlink="">
      <xdr:nvSpPr>
        <xdr:cNvPr id="84" name="円/楕円 83"/>
        <xdr:cNvSpPr/>
      </xdr:nvSpPr>
      <xdr:spPr>
        <a:xfrm>
          <a:off x="4902200" y="66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55643</xdr:rowOff>
    </xdr:from>
    <xdr:ext cx="762000" cy="259045"/>
    <xdr:sp macro="" textlink="">
      <xdr:nvSpPr>
        <xdr:cNvPr id="85" name="財政力該当値テキスト"/>
        <xdr:cNvSpPr txBox="1"/>
      </xdr:nvSpPr>
      <xdr:spPr>
        <a:xfrm>
          <a:off x="5041900" y="657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5</xdr:col>
      <xdr:colOff>635000</xdr:colOff>
      <xdr:row>38</xdr:row>
      <xdr:rowOff>144018</xdr:rowOff>
    </xdr:from>
    <xdr:to>
      <xdr:col>6</xdr:col>
      <xdr:colOff>50800</xdr:colOff>
      <xdr:row>39</xdr:row>
      <xdr:rowOff>74168</xdr:rowOff>
    </xdr:to>
    <xdr:sp macro="" textlink="">
      <xdr:nvSpPr>
        <xdr:cNvPr id="86" name="円/楕円 85"/>
        <xdr:cNvSpPr/>
      </xdr:nvSpPr>
      <xdr:spPr>
        <a:xfrm>
          <a:off x="4064000" y="665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37</xdr:row>
      <xdr:rowOff>84345</xdr:rowOff>
    </xdr:from>
    <xdr:ext cx="736600" cy="259045"/>
    <xdr:sp macro="" textlink="">
      <xdr:nvSpPr>
        <xdr:cNvPr id="87" name="テキスト ボックス 86"/>
        <xdr:cNvSpPr txBox="1"/>
      </xdr:nvSpPr>
      <xdr:spPr>
        <a:xfrm>
          <a:off x="3733800" y="6427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4</xdr:col>
      <xdr:colOff>431800</xdr:colOff>
      <xdr:row>38</xdr:row>
      <xdr:rowOff>139192</xdr:rowOff>
    </xdr:from>
    <xdr:to>
      <xdr:col>4</xdr:col>
      <xdr:colOff>533400</xdr:colOff>
      <xdr:row>39</xdr:row>
      <xdr:rowOff>69342</xdr:rowOff>
    </xdr:to>
    <xdr:sp macro="" textlink="">
      <xdr:nvSpPr>
        <xdr:cNvPr id="88" name="円/楕円 87"/>
        <xdr:cNvSpPr/>
      </xdr:nvSpPr>
      <xdr:spPr>
        <a:xfrm>
          <a:off x="31750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37</xdr:row>
      <xdr:rowOff>79519</xdr:rowOff>
    </xdr:from>
    <xdr:ext cx="762000" cy="259045"/>
    <xdr:sp macro="" textlink="">
      <xdr:nvSpPr>
        <xdr:cNvPr id="89" name="テキスト ボックス 88"/>
        <xdr:cNvSpPr txBox="1"/>
      </xdr:nvSpPr>
      <xdr:spPr>
        <a:xfrm>
          <a:off x="2844800" y="642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3</xdr:col>
      <xdr:colOff>228600</xdr:colOff>
      <xdr:row>38</xdr:row>
      <xdr:rowOff>115062</xdr:rowOff>
    </xdr:from>
    <xdr:to>
      <xdr:col>3</xdr:col>
      <xdr:colOff>330200</xdr:colOff>
      <xdr:row>39</xdr:row>
      <xdr:rowOff>45212</xdr:rowOff>
    </xdr:to>
    <xdr:sp macro="" textlink="">
      <xdr:nvSpPr>
        <xdr:cNvPr id="90" name="円/楕円 89"/>
        <xdr:cNvSpPr/>
      </xdr:nvSpPr>
      <xdr:spPr>
        <a:xfrm>
          <a:off x="2286000" y="663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37</xdr:row>
      <xdr:rowOff>55389</xdr:rowOff>
    </xdr:from>
    <xdr:ext cx="762000" cy="259045"/>
    <xdr:sp macro="" textlink="">
      <xdr:nvSpPr>
        <xdr:cNvPr id="91" name="テキスト ボックス 90"/>
        <xdr:cNvSpPr txBox="1"/>
      </xdr:nvSpPr>
      <xdr:spPr>
        <a:xfrm>
          <a:off x="1955800" y="639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2</xdr:col>
      <xdr:colOff>25400</xdr:colOff>
      <xdr:row>38</xdr:row>
      <xdr:rowOff>23368</xdr:rowOff>
    </xdr:from>
    <xdr:to>
      <xdr:col>2</xdr:col>
      <xdr:colOff>127000</xdr:colOff>
      <xdr:row>38</xdr:row>
      <xdr:rowOff>124968</xdr:rowOff>
    </xdr:to>
    <xdr:sp macro="" textlink="">
      <xdr:nvSpPr>
        <xdr:cNvPr id="92" name="円/楕円 91"/>
        <xdr:cNvSpPr/>
      </xdr:nvSpPr>
      <xdr:spPr>
        <a:xfrm>
          <a:off x="1397000" y="65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36</xdr:row>
      <xdr:rowOff>135145</xdr:rowOff>
    </xdr:from>
    <xdr:ext cx="762000" cy="259045"/>
    <xdr:sp macro="" textlink="">
      <xdr:nvSpPr>
        <xdr:cNvPr id="93" name="テキスト ボックス 92"/>
        <xdr:cNvSpPr txBox="1"/>
      </xdr:nvSpPr>
      <xdr:spPr>
        <a:xfrm>
          <a:off x="1066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4" name="正方形/長方形 93"/>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5" name="テキスト ボックス 94"/>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6" name="テキスト ボックス 95"/>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[64.9%]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7" name="正方形/長方形 96"/>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8" name="正方形/長方形 97"/>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99" name="正方形/長方形 98"/>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0" name="正方形/長方形 99"/>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1" name="正方形/長方形 100"/>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2" name="正方形/長方形 101"/>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3" name="正方形/長方形 102"/>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4" name="正方形/長方形 103"/>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5" name="正方形/長方形 104"/>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6" name="テキスト ボックス 105"/>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津波一時避難所の建設に伴う普通建設事業費の増加によって、直近</a:t>
          </a:r>
          <a:r>
            <a:rPr kumimoji="1" lang="en-US" altLang="ja-JP" sz="1300">
              <a:latin typeface="ＭＳ Ｐゴシック"/>
            </a:rPr>
            <a:t>2</a:t>
          </a:r>
          <a:r>
            <a:rPr kumimoji="1" lang="ja-JP" altLang="en-US" sz="1300">
              <a:latin typeface="ＭＳ Ｐゴシック"/>
            </a:rPr>
            <a:t>年にわたり経常収支比率は若干改善しました。</a:t>
          </a:r>
          <a:endParaRPr kumimoji="1" lang="en-US" altLang="ja-JP" sz="1300">
            <a:latin typeface="ＭＳ Ｐゴシック"/>
          </a:endParaRPr>
        </a:p>
        <a:p>
          <a:r>
            <a:rPr kumimoji="1" lang="ja-JP" altLang="en-US" sz="1300">
              <a:latin typeface="ＭＳ Ｐゴシック"/>
            </a:rPr>
            <a:t>他の類似団体と比較しても優良な水準を維持していますが、本村は財政規模そのものが小さいため、国の税制改正によっては急速に健全性が損なわれるリスクがあり、将来世代に健全財政を引き継いでいくということが課題になります。</a:t>
          </a:r>
          <a:endParaRPr kumimoji="1" lang="en-US" altLang="ja-JP" sz="1300">
            <a:latin typeface="ＭＳ Ｐゴシック"/>
          </a:endParaRPr>
        </a:p>
        <a:p>
          <a:r>
            <a:rPr kumimoji="1" lang="ja-JP" altLang="en-US" sz="1300">
              <a:latin typeface="ＭＳ Ｐゴシック"/>
            </a:rPr>
            <a:t>本村では、行財政改革を通じて、さらなる経常経費の削減に努めます。</a:t>
          </a:r>
        </a:p>
      </xdr:txBody>
    </xdr:sp>
    <xdr:clientData/>
  </xdr:twoCellAnchor>
  <xdr:oneCellAnchor>
    <xdr:from>
      <xdr:col>1</xdr:col>
      <xdr:colOff>38100</xdr:colOff>
      <xdr:row>54</xdr:row>
      <xdr:rowOff>139700</xdr:rowOff>
    </xdr:from>
    <xdr:ext cx="298543" cy="225703"/>
    <xdr:sp macro="" textlink="">
      <xdr:nvSpPr>
        <xdr:cNvPr id="107" name="テキスト ボックス 106"/>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8" name="直線コネクタ 107"/>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0" name="直線コネクタ 109"/>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1" name="テキスト ボックス 110"/>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2" name="直線コネクタ 111"/>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3" name="テキスト ボックス 112"/>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4" name="直線コネクタ 113"/>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6" name="直線コネクタ 115"/>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7" name="テキスト ボックス 116"/>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18" name="直線コネクタ 117"/>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9" name="テキスト ボックス 118"/>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31962</xdr:rowOff>
    </xdr:from>
    <xdr:to>
      <xdr:col>7</xdr:col>
      <xdr:colOff>152400</xdr:colOff>
      <xdr:row>66</xdr:row>
      <xdr:rowOff>130810</xdr:rowOff>
    </xdr:to>
    <xdr:cxnSp macro="">
      <xdr:nvCxnSpPr>
        <xdr:cNvPr id="123" name="直線コネクタ 122"/>
        <xdr:cNvCxnSpPr/>
      </xdr:nvCxnSpPr>
      <xdr:spPr>
        <a:xfrm flipV="1">
          <a:off x="4953000" y="10147512"/>
          <a:ext cx="0" cy="12989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102887</xdr:rowOff>
    </xdr:from>
    <xdr:ext cx="762000" cy="259045"/>
    <xdr:sp macro="" textlink="">
      <xdr:nvSpPr>
        <xdr:cNvPr id="124" name="財政構造の弾力性最小値テキスト"/>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96.2</a:t>
          </a:r>
          <a:endParaRPr kumimoji="1" lang="ja-JP" altLang="en-US" sz="1000" b="1">
            <a:latin typeface="ＭＳ Ｐゴシック"/>
          </a:endParaRPr>
        </a:p>
      </xdr:txBody>
    </xdr:sp>
    <xdr:clientData/>
  </xdr:oneCellAnchor>
  <xdr:twoCellAnchor>
    <xdr:from>
      <xdr:col>7</xdr:col>
      <xdr:colOff>63500</xdr:colOff>
      <xdr:row>66</xdr:row>
      <xdr:rowOff>130810</xdr:rowOff>
    </xdr:from>
    <xdr:to>
      <xdr:col>7</xdr:col>
      <xdr:colOff>241300</xdr:colOff>
      <xdr:row>66</xdr:row>
      <xdr:rowOff>130810</xdr:rowOff>
    </xdr:to>
    <xdr:cxnSp macro="">
      <xdr:nvCxnSpPr>
        <xdr:cNvPr id="125" name="直線コネクタ 124"/>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118339</xdr:rowOff>
    </xdr:from>
    <xdr:ext cx="762000" cy="259045"/>
    <xdr:sp macro="" textlink="">
      <xdr:nvSpPr>
        <xdr:cNvPr id="126" name="財政構造の弾力性最大値テキスト"/>
        <xdr:cNvSpPr txBox="1"/>
      </xdr:nvSpPr>
      <xdr:spPr>
        <a:xfrm>
          <a:off x="5041900" y="989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63.9</a:t>
          </a:r>
          <a:endParaRPr kumimoji="1" lang="ja-JP" altLang="en-US" sz="1000" b="1">
            <a:latin typeface="ＭＳ Ｐゴシック"/>
          </a:endParaRPr>
        </a:p>
      </xdr:txBody>
    </xdr:sp>
    <xdr:clientData/>
  </xdr:oneCellAnchor>
  <xdr:twoCellAnchor>
    <xdr:from>
      <xdr:col>7</xdr:col>
      <xdr:colOff>63500</xdr:colOff>
      <xdr:row>59</xdr:row>
      <xdr:rowOff>31962</xdr:rowOff>
    </xdr:from>
    <xdr:to>
      <xdr:col>7</xdr:col>
      <xdr:colOff>241300</xdr:colOff>
      <xdr:row>59</xdr:row>
      <xdr:rowOff>31962</xdr:rowOff>
    </xdr:to>
    <xdr:cxnSp macro="">
      <xdr:nvCxnSpPr>
        <xdr:cNvPr id="127" name="直線コネクタ 126"/>
        <xdr:cNvCxnSpPr/>
      </xdr:nvCxnSpPr>
      <xdr:spPr>
        <a:xfrm>
          <a:off x="4864100" y="10147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72179</xdr:rowOff>
    </xdr:from>
    <xdr:to>
      <xdr:col>7</xdr:col>
      <xdr:colOff>152400</xdr:colOff>
      <xdr:row>59</xdr:row>
      <xdr:rowOff>104352</xdr:rowOff>
    </xdr:to>
    <xdr:cxnSp macro="">
      <xdr:nvCxnSpPr>
        <xdr:cNvPr id="128" name="直線コネクタ 127"/>
        <xdr:cNvCxnSpPr/>
      </xdr:nvCxnSpPr>
      <xdr:spPr>
        <a:xfrm flipV="1">
          <a:off x="4114800" y="10187729"/>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90398</xdr:rowOff>
    </xdr:from>
    <xdr:ext cx="762000" cy="259045"/>
    <xdr:sp macro="" textlink="">
      <xdr:nvSpPr>
        <xdr:cNvPr id="129" name="財政構造の弾力性平均値テキスト"/>
        <xdr:cNvSpPr txBox="1"/>
      </xdr:nvSpPr>
      <xdr:spPr>
        <a:xfrm>
          <a:off x="5041900" y="10720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80.1</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118321</xdr:rowOff>
    </xdr:from>
    <xdr:to>
      <xdr:col>7</xdr:col>
      <xdr:colOff>203200</xdr:colOff>
      <xdr:row>63</xdr:row>
      <xdr:rowOff>48471</xdr:rowOff>
    </xdr:to>
    <xdr:sp macro="" textlink="">
      <xdr:nvSpPr>
        <xdr:cNvPr id="130" name="フローチャート : 判断 129"/>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104352</xdr:rowOff>
    </xdr:from>
    <xdr:to>
      <xdr:col>6</xdr:col>
      <xdr:colOff>0</xdr:colOff>
      <xdr:row>60</xdr:row>
      <xdr:rowOff>41487</xdr:rowOff>
    </xdr:to>
    <xdr:cxnSp macro="">
      <xdr:nvCxnSpPr>
        <xdr:cNvPr id="131" name="直線コネクタ 130"/>
        <xdr:cNvCxnSpPr/>
      </xdr:nvCxnSpPr>
      <xdr:spPr>
        <a:xfrm flipV="1">
          <a:off x="3225800" y="10219902"/>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103717</xdr:rowOff>
    </xdr:from>
    <xdr:to>
      <xdr:col>6</xdr:col>
      <xdr:colOff>50800</xdr:colOff>
      <xdr:row>64</xdr:row>
      <xdr:rowOff>33867</xdr:rowOff>
    </xdr:to>
    <xdr:sp macro="" textlink="">
      <xdr:nvSpPr>
        <xdr:cNvPr id="132" name="フローチャート : 判断 131"/>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18644</xdr:rowOff>
    </xdr:from>
    <xdr:ext cx="736600" cy="259045"/>
    <xdr:sp macro="" textlink="">
      <xdr:nvSpPr>
        <xdr:cNvPr id="133" name="テキスト ボックス 132"/>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84.0</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108373</xdr:rowOff>
    </xdr:from>
    <xdr:to>
      <xdr:col>4</xdr:col>
      <xdr:colOff>482600</xdr:colOff>
      <xdr:row>60</xdr:row>
      <xdr:rowOff>41487</xdr:rowOff>
    </xdr:to>
    <xdr:cxnSp macro="">
      <xdr:nvCxnSpPr>
        <xdr:cNvPr id="134" name="直線コネクタ 133"/>
        <xdr:cNvCxnSpPr/>
      </xdr:nvCxnSpPr>
      <xdr:spPr>
        <a:xfrm>
          <a:off x="2336800" y="1022392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126365</xdr:rowOff>
    </xdr:from>
    <xdr:to>
      <xdr:col>4</xdr:col>
      <xdr:colOff>533400</xdr:colOff>
      <xdr:row>63</xdr:row>
      <xdr:rowOff>56515</xdr:rowOff>
    </xdr:to>
    <xdr:sp macro="" textlink="">
      <xdr:nvSpPr>
        <xdr:cNvPr id="135" name="フローチャート : 判断 134"/>
        <xdr:cNvSpPr/>
      </xdr:nvSpPr>
      <xdr:spPr>
        <a:xfrm>
          <a:off x="3175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41292</xdr:rowOff>
    </xdr:from>
    <xdr:ext cx="762000" cy="259045"/>
    <xdr:sp macro="" textlink="">
      <xdr:nvSpPr>
        <xdr:cNvPr id="136" name="テキスト ボックス 135"/>
        <xdr:cNvSpPr txBox="1"/>
      </xdr:nvSpPr>
      <xdr:spPr>
        <a:xfrm>
          <a:off x="2844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56092</xdr:rowOff>
    </xdr:from>
    <xdr:to>
      <xdr:col>3</xdr:col>
      <xdr:colOff>279400</xdr:colOff>
      <xdr:row>59</xdr:row>
      <xdr:rowOff>108373</xdr:rowOff>
    </xdr:to>
    <xdr:cxnSp macro="">
      <xdr:nvCxnSpPr>
        <xdr:cNvPr id="137" name="直線コネクタ 136"/>
        <xdr:cNvCxnSpPr/>
      </xdr:nvCxnSpPr>
      <xdr:spPr>
        <a:xfrm>
          <a:off x="1447800" y="10171642"/>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142452</xdr:rowOff>
    </xdr:from>
    <xdr:to>
      <xdr:col>3</xdr:col>
      <xdr:colOff>330200</xdr:colOff>
      <xdr:row>63</xdr:row>
      <xdr:rowOff>72602</xdr:rowOff>
    </xdr:to>
    <xdr:sp macro="" textlink="">
      <xdr:nvSpPr>
        <xdr:cNvPr id="138" name="フローチャート : 判断 137"/>
        <xdr:cNvSpPr/>
      </xdr:nvSpPr>
      <xdr:spPr>
        <a:xfrm>
          <a:off x="2286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57379</xdr:rowOff>
    </xdr:from>
    <xdr:ext cx="762000" cy="259045"/>
    <xdr:sp macro="" textlink="">
      <xdr:nvSpPr>
        <xdr:cNvPr id="139" name="テキスト ボックス 138"/>
        <xdr:cNvSpPr txBox="1"/>
      </xdr:nvSpPr>
      <xdr:spPr>
        <a:xfrm>
          <a:off x="1955800" y="10858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80.7</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67521</xdr:rowOff>
    </xdr:from>
    <xdr:to>
      <xdr:col>2</xdr:col>
      <xdr:colOff>127000</xdr:colOff>
      <xdr:row>63</xdr:row>
      <xdr:rowOff>169121</xdr:rowOff>
    </xdr:to>
    <xdr:sp macro="" textlink="">
      <xdr:nvSpPr>
        <xdr:cNvPr id="140" name="フローチャート : 判断 139"/>
        <xdr:cNvSpPr/>
      </xdr:nvSpPr>
      <xdr:spPr>
        <a:xfrm>
          <a:off x="1397000" y="1086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153898</xdr:rowOff>
    </xdr:from>
    <xdr:ext cx="762000" cy="259045"/>
    <xdr:sp macro="" textlink="">
      <xdr:nvSpPr>
        <xdr:cNvPr id="141" name="テキスト ボックス 140"/>
        <xdr:cNvSpPr txBox="1"/>
      </xdr:nvSpPr>
      <xdr:spPr>
        <a:xfrm>
          <a:off x="1066800" y="10955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59</xdr:row>
      <xdr:rowOff>21379</xdr:rowOff>
    </xdr:from>
    <xdr:to>
      <xdr:col>7</xdr:col>
      <xdr:colOff>203200</xdr:colOff>
      <xdr:row>59</xdr:row>
      <xdr:rowOff>122979</xdr:rowOff>
    </xdr:to>
    <xdr:sp macro="" textlink="">
      <xdr:nvSpPr>
        <xdr:cNvPr id="147" name="円/楕円 146"/>
        <xdr:cNvSpPr/>
      </xdr:nvSpPr>
      <xdr:spPr>
        <a:xfrm>
          <a:off x="4902200" y="1013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114106</xdr:rowOff>
    </xdr:from>
    <xdr:ext cx="762000" cy="259045"/>
    <xdr:sp macro="" textlink="">
      <xdr:nvSpPr>
        <xdr:cNvPr id="148" name="財政構造の弾力性該当値テキスト"/>
        <xdr:cNvSpPr txBox="1"/>
      </xdr:nvSpPr>
      <xdr:spPr>
        <a:xfrm>
          <a:off x="5041900" y="10058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64.9</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53552</xdr:rowOff>
    </xdr:from>
    <xdr:to>
      <xdr:col>6</xdr:col>
      <xdr:colOff>50800</xdr:colOff>
      <xdr:row>59</xdr:row>
      <xdr:rowOff>155152</xdr:rowOff>
    </xdr:to>
    <xdr:sp macro="" textlink="">
      <xdr:nvSpPr>
        <xdr:cNvPr id="149" name="円/楕円 148"/>
        <xdr:cNvSpPr/>
      </xdr:nvSpPr>
      <xdr:spPr>
        <a:xfrm>
          <a:off x="4064000" y="1016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57</xdr:row>
      <xdr:rowOff>165329</xdr:rowOff>
    </xdr:from>
    <xdr:ext cx="736600" cy="259045"/>
    <xdr:sp macro="" textlink="">
      <xdr:nvSpPr>
        <xdr:cNvPr id="150" name="テキスト ボックス 149"/>
        <xdr:cNvSpPr txBox="1"/>
      </xdr:nvSpPr>
      <xdr:spPr>
        <a:xfrm>
          <a:off x="3733800" y="9937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162137</xdr:rowOff>
    </xdr:from>
    <xdr:to>
      <xdr:col>4</xdr:col>
      <xdr:colOff>533400</xdr:colOff>
      <xdr:row>60</xdr:row>
      <xdr:rowOff>92287</xdr:rowOff>
    </xdr:to>
    <xdr:sp macro="" textlink="">
      <xdr:nvSpPr>
        <xdr:cNvPr id="151" name="円/楕円 150"/>
        <xdr:cNvSpPr/>
      </xdr:nvSpPr>
      <xdr:spPr>
        <a:xfrm>
          <a:off x="3175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102464</xdr:rowOff>
    </xdr:from>
    <xdr:ext cx="762000" cy="259045"/>
    <xdr:sp macro="" textlink="">
      <xdr:nvSpPr>
        <xdr:cNvPr id="152" name="テキスト ボックス 151"/>
        <xdr:cNvSpPr txBox="1"/>
      </xdr:nvSpPr>
      <xdr:spPr>
        <a:xfrm>
          <a:off x="2844800" y="1004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68.4</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57573</xdr:rowOff>
    </xdr:from>
    <xdr:to>
      <xdr:col>3</xdr:col>
      <xdr:colOff>330200</xdr:colOff>
      <xdr:row>59</xdr:row>
      <xdr:rowOff>159173</xdr:rowOff>
    </xdr:to>
    <xdr:sp macro="" textlink="">
      <xdr:nvSpPr>
        <xdr:cNvPr id="153" name="円/楕円 152"/>
        <xdr:cNvSpPr/>
      </xdr:nvSpPr>
      <xdr:spPr>
        <a:xfrm>
          <a:off x="2286000" y="10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57</xdr:row>
      <xdr:rowOff>169350</xdr:rowOff>
    </xdr:from>
    <xdr:ext cx="762000" cy="259045"/>
    <xdr:sp macro="" textlink="">
      <xdr:nvSpPr>
        <xdr:cNvPr id="154" name="テキスト ボックス 153"/>
        <xdr:cNvSpPr txBox="1"/>
      </xdr:nvSpPr>
      <xdr:spPr>
        <a:xfrm>
          <a:off x="1955800" y="994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65.8</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5292</xdr:rowOff>
    </xdr:from>
    <xdr:to>
      <xdr:col>2</xdr:col>
      <xdr:colOff>127000</xdr:colOff>
      <xdr:row>59</xdr:row>
      <xdr:rowOff>106892</xdr:rowOff>
    </xdr:to>
    <xdr:sp macro="" textlink="">
      <xdr:nvSpPr>
        <xdr:cNvPr id="155" name="円/楕円 154"/>
        <xdr:cNvSpPr/>
      </xdr:nvSpPr>
      <xdr:spPr>
        <a:xfrm>
          <a:off x="1397000" y="101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57</xdr:row>
      <xdr:rowOff>117069</xdr:rowOff>
    </xdr:from>
    <xdr:ext cx="762000" cy="259045"/>
    <xdr:sp macro="" textlink="">
      <xdr:nvSpPr>
        <xdr:cNvPr id="156" name="テキスト ボックス 155"/>
        <xdr:cNvSpPr txBox="1"/>
      </xdr:nvSpPr>
      <xdr:spPr>
        <a:xfrm>
          <a:off x="1066800" y="988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[477,915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112,004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本村は、小規模団体であるため、人口一人当たりの数値は、どうしても悪化する傾向にあります。</a:t>
          </a:r>
          <a:endParaRPr kumimoji="1" lang="en-US" altLang="ja-JP" sz="1300">
            <a:latin typeface="ＭＳ Ｐゴシック"/>
          </a:endParaRPr>
        </a:p>
        <a:p>
          <a:r>
            <a:rPr kumimoji="1" lang="ja-JP" altLang="en-US" sz="1300">
              <a:latin typeface="ＭＳ Ｐゴシック"/>
            </a:rPr>
            <a:t>また、一般廃棄物処理業務や消防業務を一部事務組合で行っていますので、見かけ以上に人口一人当たりの人件費・物件費等は悪い状況にあるといえます。</a:t>
          </a:r>
          <a:endParaRPr kumimoji="1" lang="en-US" altLang="ja-JP" sz="1300">
            <a:latin typeface="ＭＳ Ｐゴシック"/>
          </a:endParaRPr>
        </a:p>
        <a:p>
          <a:r>
            <a:rPr kumimoji="1" lang="ja-JP" altLang="en-US" sz="1300">
              <a:latin typeface="ＭＳ Ｐゴシック"/>
            </a:rPr>
            <a:t>したがって、住民サービスを維持しつつ、職員を適正配置する等して、定員管理を順守するほか、委託業務を見直す等して、人件費・物件費を抑制することを目指します。</a:t>
          </a:r>
        </a:p>
      </xdr:txBody>
    </xdr:sp>
    <xdr:clientData/>
  </xdr:twoCellAnchor>
  <xdr:oneCellAnchor>
    <xdr:from>
      <xdr:col>1</xdr:col>
      <xdr:colOff>38100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151106</xdr:rowOff>
    </xdr:from>
    <xdr:to>
      <xdr:col>7</xdr:col>
      <xdr:colOff>152400</xdr:colOff>
      <xdr:row>88</xdr:row>
      <xdr:rowOff>52787</xdr:rowOff>
    </xdr:to>
    <xdr:cxnSp macro="">
      <xdr:nvCxnSpPr>
        <xdr:cNvPr id="185" name="直線コネクタ 184"/>
        <xdr:cNvCxnSpPr/>
      </xdr:nvCxnSpPr>
      <xdr:spPr>
        <a:xfrm flipV="1">
          <a:off x="4953000" y="13867106"/>
          <a:ext cx="0" cy="1273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24864</xdr:rowOff>
    </xdr:from>
    <xdr:ext cx="762000" cy="259045"/>
    <xdr:sp macro="" textlink="">
      <xdr:nvSpPr>
        <xdr:cNvPr id="186" name="人件費・物件費等の状況最小値テキスト"/>
        <xdr:cNvSpPr txBox="1"/>
      </xdr:nvSpPr>
      <xdr:spPr>
        <a:xfrm>
          <a:off x="5041900" y="15112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3,331,259</a:t>
          </a:r>
          <a:endParaRPr kumimoji="1" lang="ja-JP" altLang="en-US" sz="1000" b="1">
            <a:latin typeface="ＭＳ Ｐゴシック"/>
          </a:endParaRPr>
        </a:p>
      </xdr:txBody>
    </xdr:sp>
    <xdr:clientData/>
  </xdr:oneCellAnchor>
  <xdr:twoCellAnchor>
    <xdr:from>
      <xdr:col>7</xdr:col>
      <xdr:colOff>63500</xdr:colOff>
      <xdr:row>88</xdr:row>
      <xdr:rowOff>52787</xdr:rowOff>
    </xdr:from>
    <xdr:to>
      <xdr:col>7</xdr:col>
      <xdr:colOff>241300</xdr:colOff>
      <xdr:row>88</xdr:row>
      <xdr:rowOff>52787</xdr:rowOff>
    </xdr:to>
    <xdr:cxnSp macro="">
      <xdr:nvCxnSpPr>
        <xdr:cNvPr id="187" name="直線コネクタ 186"/>
        <xdr:cNvCxnSpPr/>
      </xdr:nvCxnSpPr>
      <xdr:spPr>
        <a:xfrm>
          <a:off x="4864100" y="15140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66033</xdr:rowOff>
    </xdr:from>
    <xdr:ext cx="762000" cy="259045"/>
    <xdr:sp macro="" textlink="">
      <xdr:nvSpPr>
        <xdr:cNvPr id="188" name="人件費・物件費等の状況最大値テキスト"/>
        <xdr:cNvSpPr txBox="1"/>
      </xdr:nvSpPr>
      <xdr:spPr>
        <a:xfrm>
          <a:off x="5041900" y="1361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165,202</a:t>
          </a:r>
          <a:endParaRPr kumimoji="1" lang="ja-JP" altLang="en-US" sz="1000" b="1">
            <a:latin typeface="ＭＳ Ｐゴシック"/>
          </a:endParaRPr>
        </a:p>
      </xdr:txBody>
    </xdr:sp>
    <xdr:clientData/>
  </xdr:oneCellAnchor>
  <xdr:twoCellAnchor>
    <xdr:from>
      <xdr:col>7</xdr:col>
      <xdr:colOff>63500</xdr:colOff>
      <xdr:row>80</xdr:row>
      <xdr:rowOff>151106</xdr:rowOff>
    </xdr:from>
    <xdr:to>
      <xdr:col>7</xdr:col>
      <xdr:colOff>241300</xdr:colOff>
      <xdr:row>80</xdr:row>
      <xdr:rowOff>151106</xdr:rowOff>
    </xdr:to>
    <xdr:cxnSp macro="">
      <xdr:nvCxnSpPr>
        <xdr:cNvPr id="189" name="直線コネクタ 188"/>
        <xdr:cNvCxnSpPr/>
      </xdr:nvCxnSpPr>
      <xdr:spPr>
        <a:xfrm>
          <a:off x="4864100" y="1386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88291</xdr:rowOff>
    </xdr:from>
    <xdr:to>
      <xdr:col>7</xdr:col>
      <xdr:colOff>152400</xdr:colOff>
      <xdr:row>81</xdr:row>
      <xdr:rowOff>105418</xdr:rowOff>
    </xdr:to>
    <xdr:cxnSp macro="">
      <xdr:nvCxnSpPr>
        <xdr:cNvPr id="190" name="直線コネクタ 189"/>
        <xdr:cNvCxnSpPr/>
      </xdr:nvCxnSpPr>
      <xdr:spPr>
        <a:xfrm>
          <a:off x="4114800" y="13975741"/>
          <a:ext cx="838200" cy="1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8882</xdr:rowOff>
    </xdr:from>
    <xdr:ext cx="762000" cy="259045"/>
    <xdr:sp macro="" textlink="">
      <xdr:nvSpPr>
        <xdr:cNvPr id="191" name="人件費・物件費等の状況平均値テキスト"/>
        <xdr:cNvSpPr txBox="1"/>
      </xdr:nvSpPr>
      <xdr:spPr>
        <a:xfrm>
          <a:off x="5041900" y="13724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317,540</a:t>
          </a:r>
          <a:endParaRPr kumimoji="1" lang="ja-JP" altLang="en-US" sz="1000" b="1">
            <a:solidFill>
              <a:srgbClr val="000080"/>
            </a:solidFill>
            <a:latin typeface="ＭＳ Ｐゴシック"/>
          </a:endParaRPr>
        </a:p>
      </xdr:txBody>
    </xdr:sp>
    <xdr:clientData/>
  </xdr:oneCellAnchor>
  <xdr:twoCellAnchor>
    <xdr:from>
      <xdr:col>7</xdr:col>
      <xdr:colOff>101600</xdr:colOff>
      <xdr:row>80</xdr:row>
      <xdr:rowOff>161570</xdr:rowOff>
    </xdr:from>
    <xdr:to>
      <xdr:col>7</xdr:col>
      <xdr:colOff>203200</xdr:colOff>
      <xdr:row>81</xdr:row>
      <xdr:rowOff>91720</xdr:rowOff>
    </xdr:to>
    <xdr:sp macro="" textlink="">
      <xdr:nvSpPr>
        <xdr:cNvPr id="192" name="フローチャート : 判断 191"/>
        <xdr:cNvSpPr/>
      </xdr:nvSpPr>
      <xdr:spPr>
        <a:xfrm>
          <a:off x="4902200" y="1387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77884</xdr:rowOff>
    </xdr:from>
    <xdr:to>
      <xdr:col>6</xdr:col>
      <xdr:colOff>0</xdr:colOff>
      <xdr:row>81</xdr:row>
      <xdr:rowOff>88291</xdr:rowOff>
    </xdr:to>
    <xdr:cxnSp macro="">
      <xdr:nvCxnSpPr>
        <xdr:cNvPr id="193" name="直線コネクタ 192"/>
        <xdr:cNvCxnSpPr/>
      </xdr:nvCxnSpPr>
      <xdr:spPr>
        <a:xfrm>
          <a:off x="3225800" y="13965334"/>
          <a:ext cx="889000" cy="1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23031</xdr:rowOff>
    </xdr:from>
    <xdr:to>
      <xdr:col>6</xdr:col>
      <xdr:colOff>50800</xdr:colOff>
      <xdr:row>81</xdr:row>
      <xdr:rowOff>124631</xdr:rowOff>
    </xdr:to>
    <xdr:sp macro="" textlink="">
      <xdr:nvSpPr>
        <xdr:cNvPr id="194" name="フローチャート : 判断 193"/>
        <xdr:cNvSpPr/>
      </xdr:nvSpPr>
      <xdr:spPr>
        <a:xfrm>
          <a:off x="4064000" y="1391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134808</xdr:rowOff>
    </xdr:from>
    <xdr:ext cx="736600" cy="259045"/>
    <xdr:sp macro="" textlink="">
      <xdr:nvSpPr>
        <xdr:cNvPr id="195" name="テキスト ボックス 194"/>
        <xdr:cNvSpPr txBox="1"/>
      </xdr:nvSpPr>
      <xdr:spPr>
        <a:xfrm>
          <a:off x="3733800" y="13679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399,372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68169</xdr:rowOff>
    </xdr:from>
    <xdr:to>
      <xdr:col>4</xdr:col>
      <xdr:colOff>482600</xdr:colOff>
      <xdr:row>81</xdr:row>
      <xdr:rowOff>77884</xdr:rowOff>
    </xdr:to>
    <xdr:cxnSp macro="">
      <xdr:nvCxnSpPr>
        <xdr:cNvPr id="196" name="直線コネクタ 195"/>
        <xdr:cNvCxnSpPr/>
      </xdr:nvCxnSpPr>
      <xdr:spPr>
        <a:xfrm>
          <a:off x="2336800" y="13955619"/>
          <a:ext cx="8890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14746</xdr:rowOff>
    </xdr:from>
    <xdr:to>
      <xdr:col>4</xdr:col>
      <xdr:colOff>533400</xdr:colOff>
      <xdr:row>81</xdr:row>
      <xdr:rowOff>116346</xdr:rowOff>
    </xdr:to>
    <xdr:sp macro="" textlink="">
      <xdr:nvSpPr>
        <xdr:cNvPr id="197" name="フローチャート : 判断 196"/>
        <xdr:cNvSpPr/>
      </xdr:nvSpPr>
      <xdr:spPr>
        <a:xfrm>
          <a:off x="3175000" y="1390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126523</xdr:rowOff>
    </xdr:from>
    <xdr:ext cx="762000" cy="259045"/>
    <xdr:sp macro="" textlink="">
      <xdr:nvSpPr>
        <xdr:cNvPr id="198" name="テキスト ボックス 197"/>
        <xdr:cNvSpPr txBox="1"/>
      </xdr:nvSpPr>
      <xdr:spPr>
        <a:xfrm>
          <a:off x="2844800" y="13671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378,773</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68169</xdr:rowOff>
    </xdr:from>
    <xdr:to>
      <xdr:col>3</xdr:col>
      <xdr:colOff>279400</xdr:colOff>
      <xdr:row>81</xdr:row>
      <xdr:rowOff>74695</xdr:rowOff>
    </xdr:to>
    <xdr:cxnSp macro="">
      <xdr:nvCxnSpPr>
        <xdr:cNvPr id="199" name="直線コネクタ 198"/>
        <xdr:cNvCxnSpPr/>
      </xdr:nvCxnSpPr>
      <xdr:spPr>
        <a:xfrm flipV="1">
          <a:off x="1447800" y="13955619"/>
          <a:ext cx="889000" cy="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8899</xdr:rowOff>
    </xdr:from>
    <xdr:to>
      <xdr:col>3</xdr:col>
      <xdr:colOff>330200</xdr:colOff>
      <xdr:row>81</xdr:row>
      <xdr:rowOff>110499</xdr:rowOff>
    </xdr:to>
    <xdr:sp macro="" textlink="">
      <xdr:nvSpPr>
        <xdr:cNvPr id="200" name="フローチャート : 判断 199"/>
        <xdr:cNvSpPr/>
      </xdr:nvSpPr>
      <xdr:spPr>
        <a:xfrm>
          <a:off x="2286000" y="1389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120676</xdr:rowOff>
    </xdr:from>
    <xdr:ext cx="762000" cy="259045"/>
    <xdr:sp macro="" textlink="">
      <xdr:nvSpPr>
        <xdr:cNvPr id="201" name="テキスト ボックス 200"/>
        <xdr:cNvSpPr txBox="1"/>
      </xdr:nvSpPr>
      <xdr:spPr>
        <a:xfrm>
          <a:off x="1955800" y="1366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364,231</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9082</xdr:rowOff>
    </xdr:from>
    <xdr:to>
      <xdr:col>2</xdr:col>
      <xdr:colOff>127000</xdr:colOff>
      <xdr:row>81</xdr:row>
      <xdr:rowOff>110682</xdr:rowOff>
    </xdr:to>
    <xdr:sp macro="" textlink="">
      <xdr:nvSpPr>
        <xdr:cNvPr id="202" name="フローチャート : 判断 201"/>
        <xdr:cNvSpPr/>
      </xdr:nvSpPr>
      <xdr:spPr>
        <a:xfrm>
          <a:off x="1397000" y="138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120859</xdr:rowOff>
    </xdr:from>
    <xdr:ext cx="762000" cy="259045"/>
    <xdr:sp macro="" textlink="">
      <xdr:nvSpPr>
        <xdr:cNvPr id="203" name="テキスト ボックス 202"/>
        <xdr:cNvSpPr txBox="1"/>
      </xdr:nvSpPr>
      <xdr:spPr>
        <a:xfrm>
          <a:off x="1066800" y="13665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364,687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54618</xdr:rowOff>
    </xdr:from>
    <xdr:to>
      <xdr:col>7</xdr:col>
      <xdr:colOff>203200</xdr:colOff>
      <xdr:row>81</xdr:row>
      <xdr:rowOff>156218</xdr:rowOff>
    </xdr:to>
    <xdr:sp macro="" textlink="">
      <xdr:nvSpPr>
        <xdr:cNvPr id="209" name="円/楕円 208"/>
        <xdr:cNvSpPr/>
      </xdr:nvSpPr>
      <xdr:spPr>
        <a:xfrm>
          <a:off x="4902200" y="1394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102895</xdr:rowOff>
    </xdr:from>
    <xdr:ext cx="762000" cy="259045"/>
    <xdr:sp macro="" textlink="">
      <xdr:nvSpPr>
        <xdr:cNvPr id="210" name="人件費・物件費等の状況該当値テキスト"/>
        <xdr:cNvSpPr txBox="1"/>
      </xdr:nvSpPr>
      <xdr:spPr>
        <a:xfrm>
          <a:off x="5041900" y="1399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477,915</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37491</xdr:rowOff>
    </xdr:from>
    <xdr:to>
      <xdr:col>6</xdr:col>
      <xdr:colOff>50800</xdr:colOff>
      <xdr:row>81</xdr:row>
      <xdr:rowOff>139091</xdr:rowOff>
    </xdr:to>
    <xdr:sp macro="" textlink="">
      <xdr:nvSpPr>
        <xdr:cNvPr id="211" name="円/楕円 210"/>
        <xdr:cNvSpPr/>
      </xdr:nvSpPr>
      <xdr:spPr>
        <a:xfrm>
          <a:off x="4064000" y="1392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123868</xdr:rowOff>
    </xdr:from>
    <xdr:ext cx="736600" cy="259045"/>
    <xdr:sp macro="" textlink="">
      <xdr:nvSpPr>
        <xdr:cNvPr id="212" name="テキスト ボックス 211"/>
        <xdr:cNvSpPr txBox="1"/>
      </xdr:nvSpPr>
      <xdr:spPr>
        <a:xfrm>
          <a:off x="3733800" y="14011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435,326</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27084</xdr:rowOff>
    </xdr:from>
    <xdr:to>
      <xdr:col>4</xdr:col>
      <xdr:colOff>533400</xdr:colOff>
      <xdr:row>81</xdr:row>
      <xdr:rowOff>128684</xdr:rowOff>
    </xdr:to>
    <xdr:sp macro="" textlink="">
      <xdr:nvSpPr>
        <xdr:cNvPr id="213" name="円/楕円 212"/>
        <xdr:cNvSpPr/>
      </xdr:nvSpPr>
      <xdr:spPr>
        <a:xfrm>
          <a:off x="3175000" y="1391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113461</xdr:rowOff>
    </xdr:from>
    <xdr:ext cx="762000" cy="259045"/>
    <xdr:sp macro="" textlink="">
      <xdr:nvSpPr>
        <xdr:cNvPr id="214" name="テキスト ボックス 213"/>
        <xdr:cNvSpPr txBox="1"/>
      </xdr:nvSpPr>
      <xdr:spPr>
        <a:xfrm>
          <a:off x="2844800" y="1400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409,448</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17369</xdr:rowOff>
    </xdr:from>
    <xdr:to>
      <xdr:col>3</xdr:col>
      <xdr:colOff>330200</xdr:colOff>
      <xdr:row>81</xdr:row>
      <xdr:rowOff>118969</xdr:rowOff>
    </xdr:to>
    <xdr:sp macro="" textlink="">
      <xdr:nvSpPr>
        <xdr:cNvPr id="215" name="円/楕円 214"/>
        <xdr:cNvSpPr/>
      </xdr:nvSpPr>
      <xdr:spPr>
        <a:xfrm>
          <a:off x="2286000" y="1390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103746</xdr:rowOff>
    </xdr:from>
    <xdr:ext cx="762000" cy="259045"/>
    <xdr:sp macro="" textlink="">
      <xdr:nvSpPr>
        <xdr:cNvPr id="216" name="テキスト ボックス 215"/>
        <xdr:cNvSpPr txBox="1"/>
      </xdr:nvSpPr>
      <xdr:spPr>
        <a:xfrm>
          <a:off x="1955800" y="1399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385,296</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23895</xdr:rowOff>
    </xdr:from>
    <xdr:to>
      <xdr:col>2</xdr:col>
      <xdr:colOff>127000</xdr:colOff>
      <xdr:row>81</xdr:row>
      <xdr:rowOff>125495</xdr:rowOff>
    </xdr:to>
    <xdr:sp macro="" textlink="">
      <xdr:nvSpPr>
        <xdr:cNvPr id="217" name="円/楕円 216"/>
        <xdr:cNvSpPr/>
      </xdr:nvSpPr>
      <xdr:spPr>
        <a:xfrm>
          <a:off x="1397000" y="1391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110272</xdr:rowOff>
    </xdr:from>
    <xdr:ext cx="762000" cy="259045"/>
    <xdr:sp macro="" textlink="">
      <xdr:nvSpPr>
        <xdr:cNvPr id="218" name="テキスト ボックス 217"/>
        <xdr:cNvSpPr txBox="1"/>
      </xdr:nvSpPr>
      <xdr:spPr>
        <a:xfrm>
          <a:off x="1066800" y="1399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401,521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国家公務員に準じた給与体系は、</a:t>
          </a:r>
          <a:r>
            <a:rPr kumimoji="1" lang="en-US" altLang="ja-JP" sz="1300">
              <a:latin typeface="ＭＳ Ｐゴシック"/>
            </a:rPr>
            <a:t>100</a:t>
          </a:r>
          <a:r>
            <a:rPr kumimoji="1" lang="ja-JP" altLang="en-US" sz="1300">
              <a:latin typeface="ＭＳ Ｐゴシック"/>
            </a:rPr>
            <a:t>を切ったものの、類似団体の平均値を上回る値となっています。</a:t>
          </a:r>
          <a:endParaRPr kumimoji="1" lang="en-US" altLang="ja-JP" sz="1300">
            <a:latin typeface="ＭＳ Ｐゴシック"/>
          </a:endParaRPr>
        </a:p>
        <a:p>
          <a:r>
            <a:rPr kumimoji="1" lang="ja-JP" altLang="en-US" sz="1300">
              <a:latin typeface="ＭＳ Ｐゴシック"/>
            </a:rPr>
            <a:t>本村のような小規模団体では、管理職の学歴等の影響を受けやすく、ラスパイレス指数が高いからといって、必ずしも給与水準が高いとはいえませんが、今後も人事評価制度を適切に活用することで、職員のインセンティブを高めながら給与の適正化に努めます。</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4" name="直線コネクタ 233"/>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5" name="テキスト ボックス 234"/>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6" name="直線コネクタ 235"/>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7" name="テキスト ボックス 236"/>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38" name="直線コネクタ 237"/>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39" name="テキスト ボックス 238"/>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0" name="直線コネクタ 239"/>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1" name="テキスト ボックス 240"/>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2" name="直線コネクタ 24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3" name="テキスト ボックス 24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58928</xdr:rowOff>
    </xdr:from>
    <xdr:to>
      <xdr:col>24</xdr:col>
      <xdr:colOff>558800</xdr:colOff>
      <xdr:row>86</xdr:row>
      <xdr:rowOff>82296</xdr:rowOff>
    </xdr:to>
    <xdr:cxnSp macro="">
      <xdr:nvCxnSpPr>
        <xdr:cNvPr id="245" name="直線コネクタ 244"/>
        <xdr:cNvCxnSpPr/>
      </xdr:nvCxnSpPr>
      <xdr:spPr>
        <a:xfrm flipV="1">
          <a:off x="17018000" y="13774928"/>
          <a:ext cx="0" cy="10520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54373</xdr:rowOff>
    </xdr:from>
    <xdr:ext cx="762000" cy="259045"/>
    <xdr:sp macro="" textlink="">
      <xdr:nvSpPr>
        <xdr:cNvPr id="246" name="給与水準   （国との比較）最小値テキスト"/>
        <xdr:cNvSpPr txBox="1"/>
      </xdr:nvSpPr>
      <xdr:spPr>
        <a:xfrm>
          <a:off x="17106900" y="14799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99.6</a:t>
          </a:r>
          <a:endParaRPr kumimoji="1" lang="ja-JP" altLang="en-US" sz="1000" b="1">
            <a:latin typeface="ＭＳ Ｐゴシック"/>
          </a:endParaRPr>
        </a:p>
      </xdr:txBody>
    </xdr:sp>
    <xdr:clientData/>
  </xdr:oneCellAnchor>
  <xdr:twoCellAnchor>
    <xdr:from>
      <xdr:col>24</xdr:col>
      <xdr:colOff>469900</xdr:colOff>
      <xdr:row>86</xdr:row>
      <xdr:rowOff>82296</xdr:rowOff>
    </xdr:from>
    <xdr:to>
      <xdr:col>24</xdr:col>
      <xdr:colOff>647700</xdr:colOff>
      <xdr:row>86</xdr:row>
      <xdr:rowOff>82296</xdr:rowOff>
    </xdr:to>
    <xdr:cxnSp macro="">
      <xdr:nvCxnSpPr>
        <xdr:cNvPr id="247" name="直線コネクタ 246"/>
        <xdr:cNvCxnSpPr/>
      </xdr:nvCxnSpPr>
      <xdr:spPr>
        <a:xfrm>
          <a:off x="16929100" y="1482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145305</xdr:rowOff>
    </xdr:from>
    <xdr:ext cx="762000" cy="259045"/>
    <xdr:sp macro="" textlink="">
      <xdr:nvSpPr>
        <xdr:cNvPr id="248" name="給与水準   （国との比較）最大値テキスト"/>
        <xdr:cNvSpPr txBox="1"/>
      </xdr:nvSpPr>
      <xdr:spPr>
        <a:xfrm>
          <a:off x="17106900" y="1351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24</xdr:col>
      <xdr:colOff>469900</xdr:colOff>
      <xdr:row>80</xdr:row>
      <xdr:rowOff>58928</xdr:rowOff>
    </xdr:from>
    <xdr:to>
      <xdr:col>24</xdr:col>
      <xdr:colOff>647700</xdr:colOff>
      <xdr:row>80</xdr:row>
      <xdr:rowOff>58928</xdr:rowOff>
    </xdr:to>
    <xdr:cxnSp macro="">
      <xdr:nvCxnSpPr>
        <xdr:cNvPr id="249" name="直線コネクタ 248"/>
        <xdr:cNvCxnSpPr/>
      </xdr:nvCxnSpPr>
      <xdr:spPr>
        <a:xfrm>
          <a:off x="16929100" y="1377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22098</xdr:rowOff>
    </xdr:from>
    <xdr:to>
      <xdr:col>24</xdr:col>
      <xdr:colOff>558800</xdr:colOff>
      <xdr:row>85</xdr:row>
      <xdr:rowOff>133096</xdr:rowOff>
    </xdr:to>
    <xdr:cxnSp macro="">
      <xdr:nvCxnSpPr>
        <xdr:cNvPr id="250" name="直線コネクタ 249"/>
        <xdr:cNvCxnSpPr/>
      </xdr:nvCxnSpPr>
      <xdr:spPr>
        <a:xfrm>
          <a:off x="16179800" y="14595348"/>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164101</xdr:rowOff>
    </xdr:from>
    <xdr:ext cx="762000" cy="259045"/>
    <xdr:sp macro="" textlink="">
      <xdr:nvSpPr>
        <xdr:cNvPr id="251" name="給与水準   （国との比較）平均値テキスト"/>
        <xdr:cNvSpPr txBox="1"/>
      </xdr:nvSpPr>
      <xdr:spPr>
        <a:xfrm>
          <a:off x="17106900" y="143944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147574</xdr:rowOff>
    </xdr:from>
    <xdr:to>
      <xdr:col>24</xdr:col>
      <xdr:colOff>609600</xdr:colOff>
      <xdr:row>85</xdr:row>
      <xdr:rowOff>77724</xdr:rowOff>
    </xdr:to>
    <xdr:sp macro="" textlink="">
      <xdr:nvSpPr>
        <xdr:cNvPr id="252" name="フローチャート : 判断 251"/>
        <xdr:cNvSpPr/>
      </xdr:nvSpPr>
      <xdr:spPr>
        <a:xfrm>
          <a:off x="16967200" y="1454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22098</xdr:rowOff>
    </xdr:from>
    <xdr:to>
      <xdr:col>23</xdr:col>
      <xdr:colOff>406400</xdr:colOff>
      <xdr:row>85</xdr:row>
      <xdr:rowOff>104139</xdr:rowOff>
    </xdr:to>
    <xdr:cxnSp macro="">
      <xdr:nvCxnSpPr>
        <xdr:cNvPr id="253" name="直線コネクタ 252"/>
        <xdr:cNvCxnSpPr/>
      </xdr:nvCxnSpPr>
      <xdr:spPr>
        <a:xfrm flipV="1">
          <a:off x="15290800" y="14595348"/>
          <a:ext cx="889000" cy="8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80011</xdr:rowOff>
    </xdr:from>
    <xdr:to>
      <xdr:col>23</xdr:col>
      <xdr:colOff>457200</xdr:colOff>
      <xdr:row>85</xdr:row>
      <xdr:rowOff>10161</xdr:rowOff>
    </xdr:to>
    <xdr:sp macro="" textlink="">
      <xdr:nvSpPr>
        <xdr:cNvPr id="254" name="フローチャート : 判断 253"/>
        <xdr:cNvSpPr/>
      </xdr:nvSpPr>
      <xdr:spPr>
        <a:xfrm>
          <a:off x="16129000" y="14481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20338</xdr:rowOff>
    </xdr:from>
    <xdr:ext cx="736600" cy="259045"/>
    <xdr:sp macro="" textlink="">
      <xdr:nvSpPr>
        <xdr:cNvPr id="255" name="テキスト ボックス 254"/>
        <xdr:cNvSpPr txBox="1"/>
      </xdr:nvSpPr>
      <xdr:spPr>
        <a:xfrm>
          <a:off x="15798800" y="14250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104139</xdr:rowOff>
    </xdr:from>
    <xdr:to>
      <xdr:col>22</xdr:col>
      <xdr:colOff>203200</xdr:colOff>
      <xdr:row>87</xdr:row>
      <xdr:rowOff>147320</xdr:rowOff>
    </xdr:to>
    <xdr:cxnSp macro="">
      <xdr:nvCxnSpPr>
        <xdr:cNvPr id="256" name="直線コネクタ 255"/>
        <xdr:cNvCxnSpPr/>
      </xdr:nvCxnSpPr>
      <xdr:spPr>
        <a:xfrm flipV="1">
          <a:off x="14401800" y="14677389"/>
          <a:ext cx="889000" cy="38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75185</xdr:rowOff>
    </xdr:from>
    <xdr:to>
      <xdr:col>22</xdr:col>
      <xdr:colOff>254000</xdr:colOff>
      <xdr:row>85</xdr:row>
      <xdr:rowOff>5335</xdr:rowOff>
    </xdr:to>
    <xdr:sp macro="" textlink="">
      <xdr:nvSpPr>
        <xdr:cNvPr id="257" name="フローチャート : 判断 256"/>
        <xdr:cNvSpPr/>
      </xdr:nvSpPr>
      <xdr:spPr>
        <a:xfrm>
          <a:off x="15240000" y="1447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15512</xdr:rowOff>
    </xdr:from>
    <xdr:ext cx="762000" cy="259045"/>
    <xdr:sp macro="" textlink="">
      <xdr:nvSpPr>
        <xdr:cNvPr id="258" name="テキスト ボックス 257"/>
        <xdr:cNvSpPr txBox="1"/>
      </xdr:nvSpPr>
      <xdr:spPr>
        <a:xfrm>
          <a:off x="14909800" y="1424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147320</xdr:rowOff>
    </xdr:from>
    <xdr:to>
      <xdr:col>21</xdr:col>
      <xdr:colOff>0</xdr:colOff>
      <xdr:row>87</xdr:row>
      <xdr:rowOff>161798</xdr:rowOff>
    </xdr:to>
    <xdr:cxnSp macro="">
      <xdr:nvCxnSpPr>
        <xdr:cNvPr id="259" name="直線コネクタ 258"/>
        <xdr:cNvCxnSpPr/>
      </xdr:nvCxnSpPr>
      <xdr:spPr>
        <a:xfrm flipV="1">
          <a:off x="13512800" y="1506347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94235</xdr:rowOff>
    </xdr:from>
    <xdr:to>
      <xdr:col>21</xdr:col>
      <xdr:colOff>50800</xdr:colOff>
      <xdr:row>87</xdr:row>
      <xdr:rowOff>24385</xdr:rowOff>
    </xdr:to>
    <xdr:sp macro="" textlink="">
      <xdr:nvSpPr>
        <xdr:cNvPr id="260" name="フローチャート : 判断 259"/>
        <xdr:cNvSpPr/>
      </xdr:nvSpPr>
      <xdr:spPr>
        <a:xfrm>
          <a:off x="14351000" y="1483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34562</xdr:rowOff>
    </xdr:from>
    <xdr:ext cx="762000" cy="259045"/>
    <xdr:sp macro="" textlink="">
      <xdr:nvSpPr>
        <xdr:cNvPr id="261" name="テキスト ボックス 260"/>
        <xdr:cNvSpPr txBox="1"/>
      </xdr:nvSpPr>
      <xdr:spPr>
        <a:xfrm>
          <a:off x="14020800" y="1460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84582</xdr:rowOff>
    </xdr:from>
    <xdr:to>
      <xdr:col>19</xdr:col>
      <xdr:colOff>533400</xdr:colOff>
      <xdr:row>87</xdr:row>
      <xdr:rowOff>14732</xdr:rowOff>
    </xdr:to>
    <xdr:sp macro="" textlink="">
      <xdr:nvSpPr>
        <xdr:cNvPr id="262" name="フローチャート : 判断 261"/>
        <xdr:cNvSpPr/>
      </xdr:nvSpPr>
      <xdr:spPr>
        <a:xfrm>
          <a:off x="13462000" y="148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24909</xdr:rowOff>
    </xdr:from>
    <xdr:ext cx="762000" cy="259045"/>
    <xdr:sp macro="" textlink="">
      <xdr:nvSpPr>
        <xdr:cNvPr id="263" name="テキスト ボックス 262"/>
        <xdr:cNvSpPr txBox="1"/>
      </xdr:nvSpPr>
      <xdr:spPr>
        <a:xfrm>
          <a:off x="13131800" y="1459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4" name="テキスト ボックス 26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5" name="テキスト ボックス 26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6" name="テキスト ボックス 26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7" name="テキスト ボックス 26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8" name="テキスト ボックス 26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82296</xdr:rowOff>
    </xdr:from>
    <xdr:to>
      <xdr:col>24</xdr:col>
      <xdr:colOff>609600</xdr:colOff>
      <xdr:row>86</xdr:row>
      <xdr:rowOff>12446</xdr:rowOff>
    </xdr:to>
    <xdr:sp macro="" textlink="">
      <xdr:nvSpPr>
        <xdr:cNvPr id="269" name="円/楕円 268"/>
        <xdr:cNvSpPr/>
      </xdr:nvSpPr>
      <xdr:spPr>
        <a:xfrm>
          <a:off x="16967200" y="1465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149623</xdr:rowOff>
    </xdr:from>
    <xdr:ext cx="762000" cy="259045"/>
    <xdr:sp macro="" textlink="">
      <xdr:nvSpPr>
        <xdr:cNvPr id="270" name="給与水準   （国との比較）該当値テキスト"/>
        <xdr:cNvSpPr txBox="1"/>
      </xdr:nvSpPr>
      <xdr:spPr>
        <a:xfrm>
          <a:off x="17106900" y="14551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142748</xdr:rowOff>
    </xdr:from>
    <xdr:to>
      <xdr:col>23</xdr:col>
      <xdr:colOff>457200</xdr:colOff>
      <xdr:row>85</xdr:row>
      <xdr:rowOff>72898</xdr:rowOff>
    </xdr:to>
    <xdr:sp macro="" textlink="">
      <xdr:nvSpPr>
        <xdr:cNvPr id="271" name="円/楕円 270"/>
        <xdr:cNvSpPr/>
      </xdr:nvSpPr>
      <xdr:spPr>
        <a:xfrm>
          <a:off x="161290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57675</xdr:rowOff>
    </xdr:from>
    <xdr:ext cx="736600" cy="259045"/>
    <xdr:sp macro="" textlink="">
      <xdr:nvSpPr>
        <xdr:cNvPr id="272" name="テキスト ボックス 271"/>
        <xdr:cNvSpPr txBox="1"/>
      </xdr:nvSpPr>
      <xdr:spPr>
        <a:xfrm>
          <a:off x="15798800" y="14630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53339</xdr:rowOff>
    </xdr:from>
    <xdr:to>
      <xdr:col>22</xdr:col>
      <xdr:colOff>254000</xdr:colOff>
      <xdr:row>85</xdr:row>
      <xdr:rowOff>154939</xdr:rowOff>
    </xdr:to>
    <xdr:sp macro="" textlink="">
      <xdr:nvSpPr>
        <xdr:cNvPr id="273" name="円/楕円 272"/>
        <xdr:cNvSpPr/>
      </xdr:nvSpPr>
      <xdr:spPr>
        <a:xfrm>
          <a:off x="15240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139716</xdr:rowOff>
    </xdr:from>
    <xdr:ext cx="762000" cy="259045"/>
    <xdr:sp macro="" textlink="">
      <xdr:nvSpPr>
        <xdr:cNvPr id="274" name="テキスト ボックス 273"/>
        <xdr:cNvSpPr txBox="1"/>
      </xdr:nvSpPr>
      <xdr:spPr>
        <a:xfrm>
          <a:off x="14909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96520</xdr:rowOff>
    </xdr:from>
    <xdr:to>
      <xdr:col>21</xdr:col>
      <xdr:colOff>50800</xdr:colOff>
      <xdr:row>88</xdr:row>
      <xdr:rowOff>26670</xdr:rowOff>
    </xdr:to>
    <xdr:sp macro="" textlink="">
      <xdr:nvSpPr>
        <xdr:cNvPr id="275" name="円/楕円 274"/>
        <xdr:cNvSpPr/>
      </xdr:nvSpPr>
      <xdr:spPr>
        <a:xfrm>
          <a:off x="14351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11447</xdr:rowOff>
    </xdr:from>
    <xdr:ext cx="762000" cy="259045"/>
    <xdr:sp macro="" textlink="">
      <xdr:nvSpPr>
        <xdr:cNvPr id="276" name="テキスト ボックス 275"/>
        <xdr:cNvSpPr txBox="1"/>
      </xdr:nvSpPr>
      <xdr:spPr>
        <a:xfrm>
          <a:off x="14020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104.5</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110998</xdr:rowOff>
    </xdr:from>
    <xdr:to>
      <xdr:col>19</xdr:col>
      <xdr:colOff>533400</xdr:colOff>
      <xdr:row>88</xdr:row>
      <xdr:rowOff>41148</xdr:rowOff>
    </xdr:to>
    <xdr:sp macro="" textlink="">
      <xdr:nvSpPr>
        <xdr:cNvPr id="277" name="円/楕円 276"/>
        <xdr:cNvSpPr/>
      </xdr:nvSpPr>
      <xdr:spPr>
        <a:xfrm>
          <a:off x="13462000" y="1502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25925</xdr:rowOff>
    </xdr:from>
    <xdr:ext cx="762000" cy="259045"/>
    <xdr:sp macro="" textlink="">
      <xdr:nvSpPr>
        <xdr:cNvPr id="278" name="テキスト ボックス 277"/>
        <xdr:cNvSpPr txBox="1"/>
      </xdr:nvSpPr>
      <xdr:spPr>
        <a:xfrm>
          <a:off x="13131800" y="1511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9" name="正方形/長方形 27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0" name="テキスト ボックス 27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1" name="テキスト ボックス 28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[21.40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2" name="正方形/長方形 28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3" name="正方形/長方形 28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4" name="正方形/長方形 28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5" name="正方形/長方形 28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6" name="正方形/長方形 28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7" name="正方形/長方形 28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8" name="正方形/長方形 28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9" name="正方形/長方形 28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0" name="正方形/長方形 28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1" name="テキスト ボックス 29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小規模自治体にあっても、一定の住民サービスを維持していくためには、ある程度の職員を確保することが必要になってきます。</a:t>
          </a:r>
          <a:endParaRPr kumimoji="1" lang="en-US" altLang="ja-JP" sz="1300">
            <a:latin typeface="ＭＳ Ｐゴシック"/>
          </a:endParaRPr>
        </a:p>
        <a:p>
          <a:r>
            <a:rPr kumimoji="1" lang="ja-JP" altLang="en-US" sz="1300">
              <a:latin typeface="ＭＳ Ｐゴシック"/>
            </a:rPr>
            <a:t>本村においては、過去に定員削減を行い、類似団体と比較しても平均的な水準を維持していますが、一部事務組合における定員管理の問題もあります。</a:t>
          </a:r>
          <a:endParaRPr kumimoji="1" lang="en-US" altLang="ja-JP" sz="1300">
            <a:latin typeface="ＭＳ Ｐゴシック"/>
          </a:endParaRPr>
        </a:p>
        <a:p>
          <a:r>
            <a:rPr kumimoji="1" lang="ja-JP" altLang="en-US" sz="1300">
              <a:latin typeface="ＭＳ Ｐゴシック"/>
            </a:rPr>
            <a:t>そこで、今後は住民サービスを維持しつつ、さらなる職員の適正配置や共通業務を集約する等の行政改革を進めることで、現状の定員管理を維持していきます。</a:t>
          </a:r>
        </a:p>
      </xdr:txBody>
    </xdr:sp>
    <xdr:clientData/>
  </xdr:twoCellAnchor>
  <xdr:oneCellAnchor>
    <xdr:from>
      <xdr:col>18</xdr:col>
      <xdr:colOff>444500</xdr:colOff>
      <xdr:row>54</xdr:row>
      <xdr:rowOff>139700</xdr:rowOff>
    </xdr:from>
    <xdr:ext cx="349839" cy="225703"/>
    <xdr:sp macro="" textlink="">
      <xdr:nvSpPr>
        <xdr:cNvPr id="292" name="テキスト ボックス 29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3" name="直線コネクタ 29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4" name="テキスト ボックス 29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5" name="直線コネクタ 294"/>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6" name="テキスト ボックス 295"/>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7" name="直線コネクタ 296"/>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8" name="テキスト ボックス 297"/>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9" name="直線コネクタ 298"/>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0" name="テキスト ボックス 299"/>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1" name="直線コネクタ 300"/>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2" name="テキスト ボックス 301"/>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3" name="直線コネクタ 302"/>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4" name="テキスト ボックス 303"/>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5" name="直線コネクタ 304"/>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6" name="テキスト ボックス 305"/>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76672</xdr:rowOff>
    </xdr:from>
    <xdr:to>
      <xdr:col>24</xdr:col>
      <xdr:colOff>558800</xdr:colOff>
      <xdr:row>67</xdr:row>
      <xdr:rowOff>38070</xdr:rowOff>
    </xdr:to>
    <xdr:cxnSp macro="">
      <xdr:nvCxnSpPr>
        <xdr:cNvPr id="309" name="直線コネクタ 308"/>
        <xdr:cNvCxnSpPr/>
      </xdr:nvCxnSpPr>
      <xdr:spPr>
        <a:xfrm flipV="1">
          <a:off x="17018000" y="10020772"/>
          <a:ext cx="0" cy="1504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10147</xdr:rowOff>
    </xdr:from>
    <xdr:ext cx="762000" cy="259045"/>
    <xdr:sp macro="" textlink="">
      <xdr:nvSpPr>
        <xdr:cNvPr id="310" name="定員管理の状況最小値テキスト"/>
        <xdr:cNvSpPr txBox="1"/>
      </xdr:nvSpPr>
      <xdr:spPr>
        <a:xfrm>
          <a:off x="17106900" y="1149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138.55</a:t>
          </a:r>
          <a:endParaRPr kumimoji="1" lang="ja-JP" altLang="en-US" sz="1000" b="1">
            <a:latin typeface="ＭＳ Ｐゴシック"/>
          </a:endParaRPr>
        </a:p>
      </xdr:txBody>
    </xdr:sp>
    <xdr:clientData/>
  </xdr:oneCellAnchor>
  <xdr:twoCellAnchor>
    <xdr:from>
      <xdr:col>24</xdr:col>
      <xdr:colOff>469900</xdr:colOff>
      <xdr:row>67</xdr:row>
      <xdr:rowOff>38070</xdr:rowOff>
    </xdr:from>
    <xdr:to>
      <xdr:col>24</xdr:col>
      <xdr:colOff>647700</xdr:colOff>
      <xdr:row>67</xdr:row>
      <xdr:rowOff>38070</xdr:rowOff>
    </xdr:to>
    <xdr:cxnSp macro="">
      <xdr:nvCxnSpPr>
        <xdr:cNvPr id="311" name="直線コネクタ 310"/>
        <xdr:cNvCxnSpPr/>
      </xdr:nvCxnSpPr>
      <xdr:spPr>
        <a:xfrm>
          <a:off x="16929100" y="1152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163049</xdr:rowOff>
    </xdr:from>
    <xdr:ext cx="762000" cy="259045"/>
    <xdr:sp macro="" textlink="">
      <xdr:nvSpPr>
        <xdr:cNvPr id="312" name="定員管理の状況最大値テキスト"/>
        <xdr:cNvSpPr txBox="1"/>
      </xdr:nvSpPr>
      <xdr:spPr>
        <a:xfrm>
          <a:off x="17106900" y="976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7.62</a:t>
          </a:r>
          <a:endParaRPr kumimoji="1" lang="ja-JP" altLang="en-US" sz="1000" b="1">
            <a:latin typeface="ＭＳ Ｐゴシック"/>
          </a:endParaRPr>
        </a:p>
      </xdr:txBody>
    </xdr:sp>
    <xdr:clientData/>
  </xdr:oneCellAnchor>
  <xdr:twoCellAnchor>
    <xdr:from>
      <xdr:col>24</xdr:col>
      <xdr:colOff>469900</xdr:colOff>
      <xdr:row>58</xdr:row>
      <xdr:rowOff>76672</xdr:rowOff>
    </xdr:from>
    <xdr:to>
      <xdr:col>24</xdr:col>
      <xdr:colOff>647700</xdr:colOff>
      <xdr:row>58</xdr:row>
      <xdr:rowOff>76672</xdr:rowOff>
    </xdr:to>
    <xdr:cxnSp macro="">
      <xdr:nvCxnSpPr>
        <xdr:cNvPr id="313" name="直線コネクタ 312"/>
        <xdr:cNvCxnSpPr/>
      </xdr:nvCxnSpPr>
      <xdr:spPr>
        <a:xfrm>
          <a:off x="16929100" y="1002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52070</xdr:rowOff>
    </xdr:from>
    <xdr:to>
      <xdr:col>24</xdr:col>
      <xdr:colOff>558800</xdr:colOff>
      <xdr:row>59</xdr:row>
      <xdr:rowOff>63560</xdr:rowOff>
    </xdr:to>
    <xdr:cxnSp macro="">
      <xdr:nvCxnSpPr>
        <xdr:cNvPr id="314" name="直線コネクタ 313"/>
        <xdr:cNvCxnSpPr/>
      </xdr:nvCxnSpPr>
      <xdr:spPr>
        <a:xfrm>
          <a:off x="16179800" y="10167620"/>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147421</xdr:rowOff>
    </xdr:from>
    <xdr:ext cx="762000" cy="259045"/>
    <xdr:sp macro="" textlink="">
      <xdr:nvSpPr>
        <xdr:cNvPr id="315" name="定員管理の状況平均値テキスト"/>
        <xdr:cNvSpPr txBox="1"/>
      </xdr:nvSpPr>
      <xdr:spPr>
        <a:xfrm>
          <a:off x="17106900" y="99200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16.76</a:t>
          </a:r>
          <a:endParaRPr kumimoji="1" lang="ja-JP" altLang="en-US" sz="1000" b="1">
            <a:solidFill>
              <a:srgbClr val="000080"/>
            </a:solidFill>
            <a:latin typeface="ＭＳ Ｐゴシック"/>
          </a:endParaRPr>
        </a:p>
      </xdr:txBody>
    </xdr:sp>
    <xdr:clientData/>
  </xdr:oneCellAnchor>
  <xdr:twoCellAnchor>
    <xdr:from>
      <xdr:col>24</xdr:col>
      <xdr:colOff>508000</xdr:colOff>
      <xdr:row>58</xdr:row>
      <xdr:rowOff>130894</xdr:rowOff>
    </xdr:from>
    <xdr:to>
      <xdr:col>24</xdr:col>
      <xdr:colOff>609600</xdr:colOff>
      <xdr:row>59</xdr:row>
      <xdr:rowOff>61044</xdr:rowOff>
    </xdr:to>
    <xdr:sp macro="" textlink="">
      <xdr:nvSpPr>
        <xdr:cNvPr id="316" name="フローチャート : 判断 315"/>
        <xdr:cNvSpPr/>
      </xdr:nvSpPr>
      <xdr:spPr>
        <a:xfrm>
          <a:off x="16967200" y="100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47014</xdr:rowOff>
    </xdr:from>
    <xdr:to>
      <xdr:col>23</xdr:col>
      <xdr:colOff>406400</xdr:colOff>
      <xdr:row>59</xdr:row>
      <xdr:rowOff>52070</xdr:rowOff>
    </xdr:to>
    <xdr:cxnSp macro="">
      <xdr:nvCxnSpPr>
        <xdr:cNvPr id="317" name="直線コネクタ 316"/>
        <xdr:cNvCxnSpPr/>
      </xdr:nvCxnSpPr>
      <xdr:spPr>
        <a:xfrm>
          <a:off x="15290800" y="10162564"/>
          <a:ext cx="889000" cy="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20459</xdr:rowOff>
    </xdr:from>
    <xdr:to>
      <xdr:col>23</xdr:col>
      <xdr:colOff>457200</xdr:colOff>
      <xdr:row>59</xdr:row>
      <xdr:rowOff>122059</xdr:rowOff>
    </xdr:to>
    <xdr:sp macro="" textlink="">
      <xdr:nvSpPr>
        <xdr:cNvPr id="318" name="フローチャート : 判断 317"/>
        <xdr:cNvSpPr/>
      </xdr:nvSpPr>
      <xdr:spPr>
        <a:xfrm>
          <a:off x="16129000" y="101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106836</xdr:rowOff>
    </xdr:from>
    <xdr:ext cx="736600" cy="259045"/>
    <xdr:sp macro="" textlink="">
      <xdr:nvSpPr>
        <xdr:cNvPr id="319" name="テキスト ボックス 318"/>
        <xdr:cNvSpPr txBox="1"/>
      </xdr:nvSpPr>
      <xdr:spPr>
        <a:xfrm>
          <a:off x="15798800" y="10222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22.07</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46669</xdr:rowOff>
    </xdr:from>
    <xdr:to>
      <xdr:col>22</xdr:col>
      <xdr:colOff>203200</xdr:colOff>
      <xdr:row>59</xdr:row>
      <xdr:rowOff>47014</xdr:rowOff>
    </xdr:to>
    <xdr:cxnSp macro="">
      <xdr:nvCxnSpPr>
        <xdr:cNvPr id="320" name="直線コネクタ 319"/>
        <xdr:cNvCxnSpPr/>
      </xdr:nvCxnSpPr>
      <xdr:spPr>
        <a:xfrm>
          <a:off x="14401800" y="10162219"/>
          <a:ext cx="889000" cy="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12990</xdr:rowOff>
    </xdr:from>
    <xdr:to>
      <xdr:col>22</xdr:col>
      <xdr:colOff>254000</xdr:colOff>
      <xdr:row>59</xdr:row>
      <xdr:rowOff>114590</xdr:rowOff>
    </xdr:to>
    <xdr:sp macro="" textlink="">
      <xdr:nvSpPr>
        <xdr:cNvPr id="321" name="フローチャート : 判断 320"/>
        <xdr:cNvSpPr/>
      </xdr:nvSpPr>
      <xdr:spPr>
        <a:xfrm>
          <a:off x="15240000" y="1012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99367</xdr:rowOff>
    </xdr:from>
    <xdr:ext cx="762000" cy="259045"/>
    <xdr:sp macro="" textlink="">
      <xdr:nvSpPr>
        <xdr:cNvPr id="322" name="テキスト ボックス 321"/>
        <xdr:cNvSpPr txBox="1"/>
      </xdr:nvSpPr>
      <xdr:spPr>
        <a:xfrm>
          <a:off x="14909800" y="1021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43682</xdr:rowOff>
    </xdr:from>
    <xdr:to>
      <xdr:col>21</xdr:col>
      <xdr:colOff>0</xdr:colOff>
      <xdr:row>59</xdr:row>
      <xdr:rowOff>46669</xdr:rowOff>
    </xdr:to>
    <xdr:cxnSp macro="">
      <xdr:nvCxnSpPr>
        <xdr:cNvPr id="323" name="直線コネクタ 322"/>
        <xdr:cNvCxnSpPr/>
      </xdr:nvCxnSpPr>
      <xdr:spPr>
        <a:xfrm>
          <a:off x="13512800" y="10159232"/>
          <a:ext cx="889000" cy="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15748</xdr:rowOff>
    </xdr:from>
    <xdr:to>
      <xdr:col>21</xdr:col>
      <xdr:colOff>50800</xdr:colOff>
      <xdr:row>59</xdr:row>
      <xdr:rowOff>117348</xdr:rowOff>
    </xdr:to>
    <xdr:sp macro="" textlink="">
      <xdr:nvSpPr>
        <xdr:cNvPr id="324" name="フローチャート : 判断 323"/>
        <xdr:cNvSpPr/>
      </xdr:nvSpPr>
      <xdr:spPr>
        <a:xfrm>
          <a:off x="14351000" y="1013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102125</xdr:rowOff>
    </xdr:from>
    <xdr:ext cx="762000" cy="259045"/>
    <xdr:sp macro="" textlink="">
      <xdr:nvSpPr>
        <xdr:cNvPr id="325" name="テキスト ボックス 324"/>
        <xdr:cNvSpPr txBox="1"/>
      </xdr:nvSpPr>
      <xdr:spPr>
        <a:xfrm>
          <a:off x="14020800" y="1021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12990</xdr:rowOff>
    </xdr:from>
    <xdr:to>
      <xdr:col>19</xdr:col>
      <xdr:colOff>533400</xdr:colOff>
      <xdr:row>59</xdr:row>
      <xdr:rowOff>114590</xdr:rowOff>
    </xdr:to>
    <xdr:sp macro="" textlink="">
      <xdr:nvSpPr>
        <xdr:cNvPr id="326" name="フローチャート : 判断 325"/>
        <xdr:cNvSpPr/>
      </xdr:nvSpPr>
      <xdr:spPr>
        <a:xfrm>
          <a:off x="13462000" y="1012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99367</xdr:rowOff>
    </xdr:from>
    <xdr:ext cx="762000" cy="259045"/>
    <xdr:sp macro="" textlink="">
      <xdr:nvSpPr>
        <xdr:cNvPr id="327" name="テキスト ボックス 326"/>
        <xdr:cNvSpPr txBox="1"/>
      </xdr:nvSpPr>
      <xdr:spPr>
        <a:xfrm>
          <a:off x="13131800" y="1021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12760</xdr:rowOff>
    </xdr:from>
    <xdr:to>
      <xdr:col>24</xdr:col>
      <xdr:colOff>609600</xdr:colOff>
      <xdr:row>59</xdr:row>
      <xdr:rowOff>114360</xdr:rowOff>
    </xdr:to>
    <xdr:sp macro="" textlink="">
      <xdr:nvSpPr>
        <xdr:cNvPr id="333" name="円/楕円 332"/>
        <xdr:cNvSpPr/>
      </xdr:nvSpPr>
      <xdr:spPr>
        <a:xfrm>
          <a:off x="16967200" y="1012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156287</xdr:rowOff>
    </xdr:from>
    <xdr:ext cx="762000" cy="259045"/>
    <xdr:sp macro="" textlink="">
      <xdr:nvSpPr>
        <xdr:cNvPr id="334" name="定員管理の状況該当値テキスト"/>
        <xdr:cNvSpPr txBox="1"/>
      </xdr:nvSpPr>
      <xdr:spPr>
        <a:xfrm>
          <a:off x="17106900" y="10100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21.40</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1270</xdr:rowOff>
    </xdr:from>
    <xdr:to>
      <xdr:col>23</xdr:col>
      <xdr:colOff>457200</xdr:colOff>
      <xdr:row>59</xdr:row>
      <xdr:rowOff>102870</xdr:rowOff>
    </xdr:to>
    <xdr:sp macro="" textlink="">
      <xdr:nvSpPr>
        <xdr:cNvPr id="335" name="円/楕円 334"/>
        <xdr:cNvSpPr/>
      </xdr:nvSpPr>
      <xdr:spPr>
        <a:xfrm>
          <a:off x="16129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113047</xdr:rowOff>
    </xdr:from>
    <xdr:ext cx="736600" cy="259045"/>
    <xdr:sp macro="" textlink="">
      <xdr:nvSpPr>
        <xdr:cNvPr id="336" name="テキスト ボックス 335"/>
        <xdr:cNvSpPr txBox="1"/>
      </xdr:nvSpPr>
      <xdr:spPr>
        <a:xfrm>
          <a:off x="15798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20.40</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167664</xdr:rowOff>
    </xdr:from>
    <xdr:to>
      <xdr:col>22</xdr:col>
      <xdr:colOff>254000</xdr:colOff>
      <xdr:row>59</xdr:row>
      <xdr:rowOff>97814</xdr:rowOff>
    </xdr:to>
    <xdr:sp macro="" textlink="">
      <xdr:nvSpPr>
        <xdr:cNvPr id="337" name="円/楕円 336"/>
        <xdr:cNvSpPr/>
      </xdr:nvSpPr>
      <xdr:spPr>
        <a:xfrm>
          <a:off x="15240000" y="101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107991</xdr:rowOff>
    </xdr:from>
    <xdr:ext cx="762000" cy="259045"/>
    <xdr:sp macro="" textlink="">
      <xdr:nvSpPr>
        <xdr:cNvPr id="338" name="テキスト ボックス 337"/>
        <xdr:cNvSpPr txBox="1"/>
      </xdr:nvSpPr>
      <xdr:spPr>
        <a:xfrm>
          <a:off x="14909800" y="988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19.96</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167319</xdr:rowOff>
    </xdr:from>
    <xdr:to>
      <xdr:col>21</xdr:col>
      <xdr:colOff>50800</xdr:colOff>
      <xdr:row>59</xdr:row>
      <xdr:rowOff>97469</xdr:rowOff>
    </xdr:to>
    <xdr:sp macro="" textlink="">
      <xdr:nvSpPr>
        <xdr:cNvPr id="339" name="円/楕円 338"/>
        <xdr:cNvSpPr/>
      </xdr:nvSpPr>
      <xdr:spPr>
        <a:xfrm>
          <a:off x="14351000" y="1011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107646</xdr:rowOff>
    </xdr:from>
    <xdr:ext cx="762000" cy="259045"/>
    <xdr:sp macro="" textlink="">
      <xdr:nvSpPr>
        <xdr:cNvPr id="340" name="テキスト ボックス 339"/>
        <xdr:cNvSpPr txBox="1"/>
      </xdr:nvSpPr>
      <xdr:spPr>
        <a:xfrm>
          <a:off x="14020800" y="9880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19.93</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164332</xdr:rowOff>
    </xdr:from>
    <xdr:to>
      <xdr:col>19</xdr:col>
      <xdr:colOff>533400</xdr:colOff>
      <xdr:row>59</xdr:row>
      <xdr:rowOff>94482</xdr:rowOff>
    </xdr:to>
    <xdr:sp macro="" textlink="">
      <xdr:nvSpPr>
        <xdr:cNvPr id="341" name="円/楕円 340"/>
        <xdr:cNvSpPr/>
      </xdr:nvSpPr>
      <xdr:spPr>
        <a:xfrm>
          <a:off x="13462000" y="1010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104659</xdr:rowOff>
    </xdr:from>
    <xdr:ext cx="762000" cy="259045"/>
    <xdr:sp macro="" textlink="">
      <xdr:nvSpPr>
        <xdr:cNvPr id="342" name="テキスト ボックス 341"/>
        <xdr:cNvSpPr txBox="1"/>
      </xdr:nvSpPr>
      <xdr:spPr>
        <a:xfrm>
          <a:off x="13131800" y="9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本村では、将来世代の負担を鑑みて、極力、起債を抑制してきましたので、類似団体の中では低い数値となっています。</a:t>
          </a:r>
          <a:endParaRPr kumimoji="1" lang="en-US" altLang="ja-JP" sz="1300">
            <a:latin typeface="ＭＳ Ｐゴシック"/>
          </a:endParaRPr>
        </a:p>
        <a:p>
          <a:r>
            <a:rPr kumimoji="1" lang="ja-JP" altLang="en-US" sz="1300">
              <a:latin typeface="ＭＳ Ｐゴシック"/>
            </a:rPr>
            <a:t>今後も、将来世代が負担すべき事業を考慮しつつ、この方針を維持し、なるべく起債に頼ることのない財政運営に努めます。</a:t>
          </a:r>
        </a:p>
      </xdr:txBody>
    </xdr:sp>
    <xdr:clientData/>
  </xdr:twoCellAnchor>
  <xdr:oneCellAnchor>
    <xdr:from>
      <xdr:col>18</xdr:col>
      <xdr:colOff>444500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59" name="直線コネクタ 358"/>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0" name="テキスト ボックス 359"/>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1" name="直線コネクタ 36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2" name="テキスト ボックス 36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3" name="直線コネクタ 362"/>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4" name="テキスト ボックス 363"/>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5" name="直線コネクタ 36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34608</xdr:rowOff>
    </xdr:from>
    <xdr:to>
      <xdr:col>24</xdr:col>
      <xdr:colOff>558800</xdr:colOff>
      <xdr:row>43</xdr:row>
      <xdr:rowOff>77153</xdr:rowOff>
    </xdr:to>
    <xdr:cxnSp macro="">
      <xdr:nvCxnSpPr>
        <xdr:cNvPr id="367" name="直線コネクタ 366"/>
        <xdr:cNvCxnSpPr/>
      </xdr:nvCxnSpPr>
      <xdr:spPr>
        <a:xfrm flipV="1">
          <a:off x="17018000" y="6206808"/>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49230</xdr:rowOff>
    </xdr:from>
    <xdr:ext cx="762000" cy="259045"/>
    <xdr:sp macro="" textlink="">
      <xdr:nvSpPr>
        <xdr:cNvPr id="368" name="公債費負担の状況最小値テキスト"/>
        <xdr:cNvSpPr txBox="1"/>
      </xdr:nvSpPr>
      <xdr:spPr>
        <a:xfrm>
          <a:off x="17106900" y="7421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17.7</a:t>
          </a:r>
          <a:endParaRPr kumimoji="1" lang="ja-JP" altLang="en-US" sz="1000" b="1">
            <a:latin typeface="ＭＳ Ｐゴシック"/>
          </a:endParaRPr>
        </a:p>
      </xdr:txBody>
    </xdr:sp>
    <xdr:clientData/>
  </xdr:oneCellAnchor>
  <xdr:twoCellAnchor>
    <xdr:from>
      <xdr:col>24</xdr:col>
      <xdr:colOff>469900</xdr:colOff>
      <xdr:row>43</xdr:row>
      <xdr:rowOff>77153</xdr:rowOff>
    </xdr:from>
    <xdr:to>
      <xdr:col>24</xdr:col>
      <xdr:colOff>647700</xdr:colOff>
      <xdr:row>43</xdr:row>
      <xdr:rowOff>77153</xdr:rowOff>
    </xdr:to>
    <xdr:cxnSp macro="">
      <xdr:nvCxnSpPr>
        <xdr:cNvPr id="369" name="直線コネクタ 368"/>
        <xdr:cNvCxnSpPr/>
      </xdr:nvCxnSpPr>
      <xdr:spPr>
        <a:xfrm>
          <a:off x="16929100" y="744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120985</xdr:rowOff>
    </xdr:from>
    <xdr:ext cx="762000" cy="259045"/>
    <xdr:sp macro="" textlink="">
      <xdr:nvSpPr>
        <xdr:cNvPr id="370" name="公債費負担の状況最大値テキスト"/>
        <xdr:cNvSpPr txBox="1"/>
      </xdr:nvSpPr>
      <xdr:spPr>
        <a:xfrm>
          <a:off x="17106900" y="595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24</xdr:col>
      <xdr:colOff>469900</xdr:colOff>
      <xdr:row>36</xdr:row>
      <xdr:rowOff>34608</xdr:rowOff>
    </xdr:from>
    <xdr:to>
      <xdr:col>24</xdr:col>
      <xdr:colOff>647700</xdr:colOff>
      <xdr:row>36</xdr:row>
      <xdr:rowOff>34608</xdr:rowOff>
    </xdr:to>
    <xdr:cxnSp macro="">
      <xdr:nvCxnSpPr>
        <xdr:cNvPr id="371" name="直線コネクタ 370"/>
        <xdr:cNvCxnSpPr/>
      </xdr:nvCxnSpPr>
      <xdr:spPr>
        <a:xfrm>
          <a:off x="16929100" y="620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86360</xdr:rowOff>
    </xdr:from>
    <xdr:to>
      <xdr:col>24</xdr:col>
      <xdr:colOff>558800</xdr:colOff>
      <xdr:row>37</xdr:row>
      <xdr:rowOff>122555</xdr:rowOff>
    </xdr:to>
    <xdr:cxnSp macro="">
      <xdr:nvCxnSpPr>
        <xdr:cNvPr id="372" name="直線コネクタ 371"/>
        <xdr:cNvCxnSpPr/>
      </xdr:nvCxnSpPr>
      <xdr:spPr>
        <a:xfrm flipV="1">
          <a:off x="16179800" y="643001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50817</xdr:rowOff>
    </xdr:from>
    <xdr:ext cx="762000" cy="259045"/>
    <xdr:sp macro="" textlink="">
      <xdr:nvSpPr>
        <xdr:cNvPr id="373" name="公債費負担の状況平均値テキスト"/>
        <xdr:cNvSpPr txBox="1"/>
      </xdr:nvSpPr>
      <xdr:spPr>
        <a:xfrm>
          <a:off x="17106900" y="673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78740</xdr:rowOff>
    </xdr:from>
    <xdr:to>
      <xdr:col>24</xdr:col>
      <xdr:colOff>609600</xdr:colOff>
      <xdr:row>40</xdr:row>
      <xdr:rowOff>8890</xdr:rowOff>
    </xdr:to>
    <xdr:sp macro="" textlink="">
      <xdr:nvSpPr>
        <xdr:cNvPr id="374" name="フローチャート : 判断 373"/>
        <xdr:cNvSpPr/>
      </xdr:nvSpPr>
      <xdr:spPr>
        <a:xfrm>
          <a:off x="169672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122555</xdr:rowOff>
    </xdr:from>
    <xdr:to>
      <xdr:col>23</xdr:col>
      <xdr:colOff>406400</xdr:colOff>
      <xdr:row>37</xdr:row>
      <xdr:rowOff>140653</xdr:rowOff>
    </xdr:to>
    <xdr:cxnSp macro="">
      <xdr:nvCxnSpPr>
        <xdr:cNvPr id="375" name="直線コネクタ 374"/>
        <xdr:cNvCxnSpPr/>
      </xdr:nvCxnSpPr>
      <xdr:spPr>
        <a:xfrm flipV="1">
          <a:off x="15290800" y="646620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108903</xdr:rowOff>
    </xdr:from>
    <xdr:to>
      <xdr:col>23</xdr:col>
      <xdr:colOff>457200</xdr:colOff>
      <xdr:row>40</xdr:row>
      <xdr:rowOff>39053</xdr:rowOff>
    </xdr:to>
    <xdr:sp macro="" textlink="">
      <xdr:nvSpPr>
        <xdr:cNvPr id="376" name="フローチャート : 判断 375"/>
        <xdr:cNvSpPr/>
      </xdr:nvSpPr>
      <xdr:spPr>
        <a:xfrm>
          <a:off x="16129000" y="679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23830</xdr:rowOff>
    </xdr:from>
    <xdr:ext cx="736600" cy="259045"/>
    <xdr:sp macro="" textlink="">
      <xdr:nvSpPr>
        <xdr:cNvPr id="377" name="テキスト ボックス 376"/>
        <xdr:cNvSpPr txBox="1"/>
      </xdr:nvSpPr>
      <xdr:spPr>
        <a:xfrm>
          <a:off x="15798800" y="6881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140653</xdr:rowOff>
    </xdr:from>
    <xdr:to>
      <xdr:col>22</xdr:col>
      <xdr:colOff>203200</xdr:colOff>
      <xdr:row>37</xdr:row>
      <xdr:rowOff>152717</xdr:rowOff>
    </xdr:to>
    <xdr:cxnSp macro="">
      <xdr:nvCxnSpPr>
        <xdr:cNvPr id="378" name="直線コネクタ 377"/>
        <xdr:cNvCxnSpPr/>
      </xdr:nvCxnSpPr>
      <xdr:spPr>
        <a:xfrm flipV="1">
          <a:off x="14401800" y="6484303"/>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163195</xdr:rowOff>
    </xdr:from>
    <xdr:to>
      <xdr:col>22</xdr:col>
      <xdr:colOff>254000</xdr:colOff>
      <xdr:row>40</xdr:row>
      <xdr:rowOff>93345</xdr:rowOff>
    </xdr:to>
    <xdr:sp macro="" textlink="">
      <xdr:nvSpPr>
        <xdr:cNvPr id="379" name="フローチャート : 判断 378"/>
        <xdr:cNvSpPr/>
      </xdr:nvSpPr>
      <xdr:spPr>
        <a:xfrm>
          <a:off x="15240000" y="684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78122</xdr:rowOff>
    </xdr:from>
    <xdr:ext cx="762000" cy="259045"/>
    <xdr:sp macro="" textlink="">
      <xdr:nvSpPr>
        <xdr:cNvPr id="380" name="テキスト ボックス 379"/>
        <xdr:cNvSpPr txBox="1"/>
      </xdr:nvSpPr>
      <xdr:spPr>
        <a:xfrm>
          <a:off x="14909800" y="693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152717</xdr:rowOff>
    </xdr:from>
    <xdr:to>
      <xdr:col>21</xdr:col>
      <xdr:colOff>0</xdr:colOff>
      <xdr:row>37</xdr:row>
      <xdr:rowOff>170815</xdr:rowOff>
    </xdr:to>
    <xdr:cxnSp macro="">
      <xdr:nvCxnSpPr>
        <xdr:cNvPr id="381" name="直線コネクタ 380"/>
        <xdr:cNvCxnSpPr/>
      </xdr:nvCxnSpPr>
      <xdr:spPr>
        <a:xfrm flipV="1">
          <a:off x="13512800" y="6496367"/>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58103</xdr:rowOff>
    </xdr:from>
    <xdr:to>
      <xdr:col>21</xdr:col>
      <xdr:colOff>50800</xdr:colOff>
      <xdr:row>40</xdr:row>
      <xdr:rowOff>159703</xdr:rowOff>
    </xdr:to>
    <xdr:sp macro="" textlink="">
      <xdr:nvSpPr>
        <xdr:cNvPr id="382" name="フローチャート : 判断 381"/>
        <xdr:cNvSpPr/>
      </xdr:nvSpPr>
      <xdr:spPr>
        <a:xfrm>
          <a:off x="14351000" y="691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144480</xdr:rowOff>
    </xdr:from>
    <xdr:ext cx="762000" cy="259045"/>
    <xdr:sp macro="" textlink="">
      <xdr:nvSpPr>
        <xdr:cNvPr id="383" name="テキスト ボックス 382"/>
        <xdr:cNvSpPr txBox="1"/>
      </xdr:nvSpPr>
      <xdr:spPr>
        <a:xfrm>
          <a:off x="14020800" y="700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124460</xdr:rowOff>
    </xdr:from>
    <xdr:to>
      <xdr:col>19</xdr:col>
      <xdr:colOff>533400</xdr:colOff>
      <xdr:row>41</xdr:row>
      <xdr:rowOff>54610</xdr:rowOff>
    </xdr:to>
    <xdr:sp macro="" textlink="">
      <xdr:nvSpPr>
        <xdr:cNvPr id="384" name="フローチャート : 判断 383"/>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39387</xdr:rowOff>
    </xdr:from>
    <xdr:ext cx="762000" cy="259045"/>
    <xdr:sp macro="" textlink="">
      <xdr:nvSpPr>
        <xdr:cNvPr id="385" name="テキスト ボックス 384"/>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6" name="テキスト ボックス 38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7" name="テキスト ボックス 38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8" name="テキスト ボックス 38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89" name="テキスト ボックス 38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0" name="テキスト ボックス 38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37</xdr:row>
      <xdr:rowOff>35560</xdr:rowOff>
    </xdr:from>
    <xdr:to>
      <xdr:col>24</xdr:col>
      <xdr:colOff>609600</xdr:colOff>
      <xdr:row>37</xdr:row>
      <xdr:rowOff>137160</xdr:rowOff>
    </xdr:to>
    <xdr:sp macro="" textlink="">
      <xdr:nvSpPr>
        <xdr:cNvPr id="391" name="円/楕円 390"/>
        <xdr:cNvSpPr/>
      </xdr:nvSpPr>
      <xdr:spPr>
        <a:xfrm>
          <a:off x="169672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52087</xdr:rowOff>
    </xdr:from>
    <xdr:ext cx="762000" cy="259045"/>
    <xdr:sp macro="" textlink="">
      <xdr:nvSpPr>
        <xdr:cNvPr id="392" name="公債費負担の状況該当値テキスト"/>
        <xdr:cNvSpPr txBox="1"/>
      </xdr:nvSpPr>
      <xdr:spPr>
        <a:xfrm>
          <a:off x="17106900" y="622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71755</xdr:rowOff>
    </xdr:from>
    <xdr:to>
      <xdr:col>23</xdr:col>
      <xdr:colOff>457200</xdr:colOff>
      <xdr:row>38</xdr:row>
      <xdr:rowOff>1905</xdr:rowOff>
    </xdr:to>
    <xdr:sp macro="" textlink="">
      <xdr:nvSpPr>
        <xdr:cNvPr id="393" name="円/楕円 392"/>
        <xdr:cNvSpPr/>
      </xdr:nvSpPr>
      <xdr:spPr>
        <a:xfrm>
          <a:off x="161290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12082</xdr:rowOff>
    </xdr:from>
    <xdr:ext cx="736600" cy="259045"/>
    <xdr:sp macro="" textlink="">
      <xdr:nvSpPr>
        <xdr:cNvPr id="394" name="テキスト ボックス 393"/>
        <xdr:cNvSpPr txBox="1"/>
      </xdr:nvSpPr>
      <xdr:spPr>
        <a:xfrm>
          <a:off x="15798800" y="6184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89853</xdr:rowOff>
    </xdr:from>
    <xdr:to>
      <xdr:col>22</xdr:col>
      <xdr:colOff>254000</xdr:colOff>
      <xdr:row>38</xdr:row>
      <xdr:rowOff>20003</xdr:rowOff>
    </xdr:to>
    <xdr:sp macro="" textlink="">
      <xdr:nvSpPr>
        <xdr:cNvPr id="395" name="円/楕円 394"/>
        <xdr:cNvSpPr/>
      </xdr:nvSpPr>
      <xdr:spPr>
        <a:xfrm>
          <a:off x="15240000" y="643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30180</xdr:rowOff>
    </xdr:from>
    <xdr:ext cx="762000" cy="259045"/>
    <xdr:sp macro="" textlink="">
      <xdr:nvSpPr>
        <xdr:cNvPr id="396" name="テキスト ボックス 395"/>
        <xdr:cNvSpPr txBox="1"/>
      </xdr:nvSpPr>
      <xdr:spPr>
        <a:xfrm>
          <a:off x="14909800" y="6202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101917</xdr:rowOff>
    </xdr:from>
    <xdr:to>
      <xdr:col>21</xdr:col>
      <xdr:colOff>50800</xdr:colOff>
      <xdr:row>38</xdr:row>
      <xdr:rowOff>32068</xdr:rowOff>
    </xdr:to>
    <xdr:sp macro="" textlink="">
      <xdr:nvSpPr>
        <xdr:cNvPr id="397" name="円/楕円 396"/>
        <xdr:cNvSpPr/>
      </xdr:nvSpPr>
      <xdr:spPr>
        <a:xfrm>
          <a:off x="14351000" y="6445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36</xdr:row>
      <xdr:rowOff>42244</xdr:rowOff>
    </xdr:from>
    <xdr:ext cx="762000" cy="259045"/>
    <xdr:sp macro="" textlink="">
      <xdr:nvSpPr>
        <xdr:cNvPr id="398" name="テキスト ボックス 397"/>
        <xdr:cNvSpPr txBox="1"/>
      </xdr:nvSpPr>
      <xdr:spPr>
        <a:xfrm>
          <a:off x="14020800" y="6214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120015</xdr:rowOff>
    </xdr:from>
    <xdr:to>
      <xdr:col>19</xdr:col>
      <xdr:colOff>533400</xdr:colOff>
      <xdr:row>38</xdr:row>
      <xdr:rowOff>50165</xdr:rowOff>
    </xdr:to>
    <xdr:sp macro="" textlink="">
      <xdr:nvSpPr>
        <xdr:cNvPr id="399" name="円/楕円 398"/>
        <xdr:cNvSpPr/>
      </xdr:nvSpPr>
      <xdr:spPr>
        <a:xfrm>
          <a:off x="13462000" y="646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36</xdr:row>
      <xdr:rowOff>60342</xdr:rowOff>
    </xdr:from>
    <xdr:ext cx="762000" cy="259045"/>
    <xdr:sp macro="" textlink="">
      <xdr:nvSpPr>
        <xdr:cNvPr id="400" name="テキスト ボックス 399"/>
        <xdr:cNvSpPr txBox="1"/>
      </xdr:nvSpPr>
      <xdr:spPr>
        <a:xfrm>
          <a:off x="13131800" y="623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1" name="正方形/長方形 40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2" name="テキスト ボックス 40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3" name="テキスト ボックス 40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4" name="正方形/長方形 40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5" name="正方形/長方形 40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6" name="正方形/長方形 40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7" name="正方形/長方形 40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8" name="正方形/長方形 40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09" name="正方形/長方形 40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0" name="正方形/長方形 40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1" name="正方形/長方形 41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2" name="正方形/長方形 41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3" name="テキスト ボックス 41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近年、新発債の発行を抑制してきたため、地方債現在高が毎年度減少しています。また、過去</a:t>
          </a:r>
          <a:r>
            <a:rPr kumimoji="1" lang="en-US" altLang="ja-JP" sz="1300">
              <a:latin typeface="ＭＳ Ｐゴシック"/>
            </a:rPr>
            <a:t>5</a:t>
          </a:r>
          <a:r>
            <a:rPr kumimoji="1" lang="ja-JP" altLang="en-US" sz="1300">
              <a:latin typeface="ＭＳ Ｐゴシック"/>
            </a:rPr>
            <a:t>年度にわたり、充当可能財源等が将来負担額を上回り、将来負担比率の数値がありません。</a:t>
          </a:r>
          <a:endParaRPr kumimoji="1" lang="en-US" altLang="ja-JP" sz="1300">
            <a:latin typeface="ＭＳ Ｐゴシック"/>
          </a:endParaRPr>
        </a:p>
        <a:p>
          <a:r>
            <a:rPr kumimoji="1" lang="ja-JP" altLang="en-US" sz="1300">
              <a:latin typeface="ＭＳ Ｐゴシック"/>
            </a:rPr>
            <a:t>今後の財政運営においても、将来世代に応分の負担を考慮しつつ、必要以上にこれを増やさないように努めます。</a:t>
          </a:r>
        </a:p>
      </xdr:txBody>
    </xdr:sp>
    <xdr:clientData/>
  </xdr:twoCellAnchor>
  <xdr:oneCellAnchor>
    <xdr:from>
      <xdr:col>18</xdr:col>
      <xdr:colOff>444500</xdr:colOff>
      <xdr:row>10</xdr:row>
      <xdr:rowOff>63500</xdr:rowOff>
    </xdr:from>
    <xdr:ext cx="298543" cy="225703"/>
    <xdr:sp macro="" textlink="">
      <xdr:nvSpPr>
        <xdr:cNvPr id="414" name="テキスト ボックス 41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5" name="直線コネクタ 41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6" name="テキスト ボックス 41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7" name="直線コネクタ 41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8" name="テキスト ボックス 41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19" name="直線コネクタ 41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0" name="テキスト ボックス 41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1" name="直線コネクタ 42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2" name="テキスト ボックス 42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3" name="直線コネクタ 42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4" name="テキスト ボックス 42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5" name="直線コネクタ 42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6" name="テキスト ボックス 42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7" name="直線コネクタ 42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46567</xdr:rowOff>
    </xdr:to>
    <xdr:cxnSp macro="">
      <xdr:nvCxnSpPr>
        <xdr:cNvPr id="429" name="直線コネクタ 428"/>
        <xdr:cNvCxnSpPr/>
      </xdr:nvCxnSpPr>
      <xdr:spPr>
        <a:xfrm flipV="1">
          <a:off x="17018000" y="23706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18644</xdr:rowOff>
    </xdr:from>
    <xdr:ext cx="762000" cy="259045"/>
    <xdr:sp macro="" textlink="">
      <xdr:nvSpPr>
        <xdr:cNvPr id="430" name="将来負担の状況最小値テキスト"/>
        <xdr:cNvSpPr txBox="1"/>
      </xdr:nvSpPr>
      <xdr:spPr>
        <a:xfrm>
          <a:off x="17106900" y="379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72.0</a:t>
          </a:r>
          <a:endParaRPr kumimoji="1" lang="ja-JP" altLang="en-US" sz="1000" b="1">
            <a:latin typeface="ＭＳ Ｐゴシック"/>
          </a:endParaRPr>
        </a:p>
      </xdr:txBody>
    </xdr:sp>
    <xdr:clientData/>
  </xdr:oneCellAnchor>
  <xdr:twoCellAnchor>
    <xdr:from>
      <xdr:col>24</xdr:col>
      <xdr:colOff>469900</xdr:colOff>
      <xdr:row>22</xdr:row>
      <xdr:rowOff>46567</xdr:rowOff>
    </xdr:from>
    <xdr:to>
      <xdr:col>24</xdr:col>
      <xdr:colOff>647700</xdr:colOff>
      <xdr:row>22</xdr:row>
      <xdr:rowOff>46567</xdr:rowOff>
    </xdr:to>
    <xdr:cxnSp macro="">
      <xdr:nvCxnSpPr>
        <xdr:cNvPr id="431" name="直線コネクタ 430"/>
        <xdr:cNvCxnSpPr/>
      </xdr:nvCxnSpPr>
      <xdr:spPr>
        <a:xfrm>
          <a:off x="16929100" y="381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2"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3" name="直線コネクタ 43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4"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5" name="フローチャート : 判断 434"/>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6" name="フローチャート : 判断 435"/>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37" name="テキスト ボックス 436"/>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38" name="フローチャート : 判断 437"/>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39" name="テキスト ボックス 438"/>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40" name="フローチャート : 判断 439"/>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1" name="テキスト ボックス 440"/>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2" name="フローチャート : 判断 441"/>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3" name="テキスト ボックス 442"/>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4" name="テキスト ボックス 44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5" name="テキスト ボックス 44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6" name="テキスト ボックス 44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7" name="テキスト ボックス 44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8" name="テキスト ボックス 44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愛知県飛島村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4,579
4,398
22.42
6,408,562
5,857,083
47,291
4,396,466
77,000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0.8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類似団体と比較して低い数値で推移していますが、これは一般廃棄物処理業務や消防業務等を一部事務組合で行っているためです。</a:t>
          </a:r>
          <a:endParaRPr kumimoji="1" lang="en-US" altLang="ja-JP" sz="1300">
            <a:latin typeface="ＭＳ Ｐゴシック"/>
          </a:endParaRPr>
        </a:p>
        <a:p>
          <a:r>
            <a:rPr kumimoji="1" lang="ja-JP" altLang="en-US" sz="1300">
              <a:latin typeface="ＭＳ Ｐゴシック"/>
            </a:rPr>
            <a:t>これらの一部事務組合人件費に充てる負担金を人件費とみなした場合は、類似団体の平均値を上回りますので、今後はさらなる人件費の削減に努めます。</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72136</xdr:rowOff>
    </xdr:from>
    <xdr:to>
      <xdr:col>7</xdr:col>
      <xdr:colOff>15875</xdr:colOff>
      <xdr:row>40</xdr:row>
      <xdr:rowOff>168148</xdr:rowOff>
    </xdr:to>
    <xdr:cxnSp macro="">
      <xdr:nvCxnSpPr>
        <xdr:cNvPr id="59" name="直線コネクタ 58"/>
        <xdr:cNvCxnSpPr/>
      </xdr:nvCxnSpPr>
      <xdr:spPr>
        <a:xfrm flipV="1">
          <a:off x="4826000" y="5901436"/>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140225</xdr:rowOff>
    </xdr:from>
    <xdr:ext cx="762000" cy="259045"/>
    <xdr:sp macro="" textlink="">
      <xdr:nvSpPr>
        <xdr:cNvPr id="60" name="人件費最小値テキスト"/>
        <xdr:cNvSpPr txBox="1"/>
      </xdr:nvSpPr>
      <xdr:spPr>
        <a:xfrm>
          <a:off x="4914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38.4</a:t>
          </a:r>
          <a:endParaRPr kumimoji="1" lang="ja-JP" altLang="en-US" sz="1000" b="1">
            <a:latin typeface="ＭＳ Ｐゴシック"/>
          </a:endParaRPr>
        </a:p>
      </xdr:txBody>
    </xdr:sp>
    <xdr:clientData/>
  </xdr:oneCellAnchor>
  <xdr:twoCellAnchor>
    <xdr:from>
      <xdr:col>6</xdr:col>
      <xdr:colOff>612775</xdr:colOff>
      <xdr:row>40</xdr:row>
      <xdr:rowOff>168148</xdr:rowOff>
    </xdr:from>
    <xdr:to>
      <xdr:col>7</xdr:col>
      <xdr:colOff>104775</xdr:colOff>
      <xdr:row>40</xdr:row>
      <xdr:rowOff>168148</xdr:rowOff>
    </xdr:to>
    <xdr:cxnSp macro="">
      <xdr:nvCxnSpPr>
        <xdr:cNvPr id="61" name="直線コネクタ 60"/>
        <xdr:cNvCxnSpPr/>
      </xdr:nvCxnSpPr>
      <xdr:spPr>
        <a:xfrm>
          <a:off x="4737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158513</xdr:rowOff>
    </xdr:from>
    <xdr:ext cx="762000" cy="259045"/>
    <xdr:sp macro="" textlink="">
      <xdr:nvSpPr>
        <xdr:cNvPr id="62" name="人件費最大値テキスト"/>
        <xdr:cNvSpPr txBox="1"/>
      </xdr:nvSpPr>
      <xdr:spPr>
        <a:xfrm>
          <a:off x="4914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34</xdr:row>
      <xdr:rowOff>72136</xdr:rowOff>
    </xdr:from>
    <xdr:to>
      <xdr:col>7</xdr:col>
      <xdr:colOff>104775</xdr:colOff>
      <xdr:row>34</xdr:row>
      <xdr:rowOff>72136</xdr:rowOff>
    </xdr:to>
    <xdr:cxnSp macro="">
      <xdr:nvCxnSpPr>
        <xdr:cNvPr id="63" name="直線コネクタ 62"/>
        <xdr:cNvCxnSpPr/>
      </xdr:nvCxnSpPr>
      <xdr:spPr>
        <a:xfrm>
          <a:off x="4737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138430</xdr:rowOff>
    </xdr:from>
    <xdr:to>
      <xdr:col>7</xdr:col>
      <xdr:colOff>15875</xdr:colOff>
      <xdr:row>35</xdr:row>
      <xdr:rowOff>147574</xdr:rowOff>
    </xdr:to>
    <xdr:cxnSp macro="">
      <xdr:nvCxnSpPr>
        <xdr:cNvPr id="64" name="直線コネクタ 63"/>
        <xdr:cNvCxnSpPr/>
      </xdr:nvCxnSpPr>
      <xdr:spPr>
        <a:xfrm flipV="1">
          <a:off x="3987800" y="61391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34561</xdr:rowOff>
    </xdr:from>
    <xdr:ext cx="762000" cy="259045"/>
    <xdr:sp macro="" textlink="">
      <xdr:nvSpPr>
        <xdr:cNvPr id="65" name="人件費平均値テキスト"/>
        <xdr:cNvSpPr txBox="1"/>
      </xdr:nvSpPr>
      <xdr:spPr>
        <a:xfrm>
          <a:off x="4914900" y="6206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62484</xdr:rowOff>
    </xdr:from>
    <xdr:to>
      <xdr:col>7</xdr:col>
      <xdr:colOff>66675</xdr:colOff>
      <xdr:row>36</xdr:row>
      <xdr:rowOff>164084</xdr:rowOff>
    </xdr:to>
    <xdr:sp macro="" textlink="">
      <xdr:nvSpPr>
        <xdr:cNvPr id="66" name="フローチャート : 判断 65"/>
        <xdr:cNvSpPr/>
      </xdr:nvSpPr>
      <xdr:spPr>
        <a:xfrm>
          <a:off x="4775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147574</xdr:rowOff>
    </xdr:from>
    <xdr:to>
      <xdr:col>5</xdr:col>
      <xdr:colOff>549275</xdr:colOff>
      <xdr:row>36</xdr:row>
      <xdr:rowOff>44704</xdr:rowOff>
    </xdr:to>
    <xdr:cxnSp macro="">
      <xdr:nvCxnSpPr>
        <xdr:cNvPr id="67" name="直線コネクタ 66"/>
        <xdr:cNvCxnSpPr/>
      </xdr:nvCxnSpPr>
      <xdr:spPr>
        <a:xfrm flipV="1">
          <a:off x="3098800" y="61483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46482</xdr:rowOff>
    </xdr:from>
    <xdr:to>
      <xdr:col>5</xdr:col>
      <xdr:colOff>600075</xdr:colOff>
      <xdr:row>37</xdr:row>
      <xdr:rowOff>148082</xdr:rowOff>
    </xdr:to>
    <xdr:sp macro="" textlink="">
      <xdr:nvSpPr>
        <xdr:cNvPr id="68" name="フローチャート : 判断 67"/>
        <xdr:cNvSpPr/>
      </xdr:nvSpPr>
      <xdr:spPr>
        <a:xfrm>
          <a:off x="3937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132859</xdr:rowOff>
    </xdr:from>
    <xdr:ext cx="736600" cy="259045"/>
    <xdr:sp macro="" textlink="">
      <xdr:nvSpPr>
        <xdr:cNvPr id="69" name="テキスト ボックス 68"/>
        <xdr:cNvSpPr txBox="1"/>
      </xdr:nvSpPr>
      <xdr:spPr>
        <a:xfrm>
          <a:off x="3606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3556</xdr:rowOff>
    </xdr:from>
    <xdr:to>
      <xdr:col>4</xdr:col>
      <xdr:colOff>346075</xdr:colOff>
      <xdr:row>36</xdr:row>
      <xdr:rowOff>44704</xdr:rowOff>
    </xdr:to>
    <xdr:cxnSp macro="">
      <xdr:nvCxnSpPr>
        <xdr:cNvPr id="70" name="直線コネクタ 69"/>
        <xdr:cNvCxnSpPr/>
      </xdr:nvCxnSpPr>
      <xdr:spPr>
        <a:xfrm>
          <a:off x="2209800" y="61757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158496</xdr:rowOff>
    </xdr:from>
    <xdr:to>
      <xdr:col>4</xdr:col>
      <xdr:colOff>396875</xdr:colOff>
      <xdr:row>37</xdr:row>
      <xdr:rowOff>88646</xdr:rowOff>
    </xdr:to>
    <xdr:sp macro="" textlink="">
      <xdr:nvSpPr>
        <xdr:cNvPr id="71" name="フローチャート : 判断 70"/>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73423</xdr:rowOff>
    </xdr:from>
    <xdr:ext cx="762000" cy="259045"/>
    <xdr:sp macro="" textlink="">
      <xdr:nvSpPr>
        <xdr:cNvPr id="72" name="テキスト ボックス 71"/>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143002</xdr:rowOff>
    </xdr:from>
    <xdr:to>
      <xdr:col>3</xdr:col>
      <xdr:colOff>142875</xdr:colOff>
      <xdr:row>36</xdr:row>
      <xdr:rowOff>3556</xdr:rowOff>
    </xdr:to>
    <xdr:cxnSp macro="">
      <xdr:nvCxnSpPr>
        <xdr:cNvPr id="73" name="直線コネクタ 72"/>
        <xdr:cNvCxnSpPr/>
      </xdr:nvCxnSpPr>
      <xdr:spPr>
        <a:xfrm>
          <a:off x="1320800" y="61437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5334</xdr:rowOff>
    </xdr:from>
    <xdr:to>
      <xdr:col>3</xdr:col>
      <xdr:colOff>193675</xdr:colOff>
      <xdr:row>37</xdr:row>
      <xdr:rowOff>106934</xdr:rowOff>
    </xdr:to>
    <xdr:sp macro="" textlink="">
      <xdr:nvSpPr>
        <xdr:cNvPr id="74" name="フローチャート : 判断 73"/>
        <xdr:cNvSpPr/>
      </xdr:nvSpPr>
      <xdr:spPr>
        <a:xfrm>
          <a:off x="2159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91711</xdr:rowOff>
    </xdr:from>
    <xdr:ext cx="762000" cy="259045"/>
    <xdr:sp macro="" textlink="">
      <xdr:nvSpPr>
        <xdr:cNvPr id="75" name="テキスト ボックス 74"/>
        <xdr:cNvSpPr txBox="1"/>
      </xdr:nvSpPr>
      <xdr:spPr>
        <a:xfrm>
          <a:off x="1828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55626</xdr:rowOff>
    </xdr:from>
    <xdr:to>
      <xdr:col>1</xdr:col>
      <xdr:colOff>676275</xdr:colOff>
      <xdr:row>37</xdr:row>
      <xdr:rowOff>157226</xdr:rowOff>
    </xdr:to>
    <xdr:sp macro="" textlink="">
      <xdr:nvSpPr>
        <xdr:cNvPr id="76" name="フローチャート : 判断 75"/>
        <xdr:cNvSpPr/>
      </xdr:nvSpPr>
      <xdr:spPr>
        <a:xfrm>
          <a:off x="1270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142003</xdr:rowOff>
    </xdr:from>
    <xdr:ext cx="762000" cy="259045"/>
    <xdr:sp macro="" textlink="">
      <xdr:nvSpPr>
        <xdr:cNvPr id="77" name="テキスト ボックス 76"/>
        <xdr:cNvSpPr txBox="1"/>
      </xdr:nvSpPr>
      <xdr:spPr>
        <a:xfrm>
          <a:off x="939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87630</xdr:rowOff>
    </xdr:from>
    <xdr:to>
      <xdr:col>7</xdr:col>
      <xdr:colOff>66675</xdr:colOff>
      <xdr:row>36</xdr:row>
      <xdr:rowOff>17780</xdr:rowOff>
    </xdr:to>
    <xdr:sp macro="" textlink="">
      <xdr:nvSpPr>
        <xdr:cNvPr id="83" name="円/楕円 82"/>
        <xdr:cNvSpPr/>
      </xdr:nvSpPr>
      <xdr:spPr>
        <a:xfrm>
          <a:off x="4775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104157</xdr:rowOff>
    </xdr:from>
    <xdr:ext cx="762000" cy="259045"/>
    <xdr:sp macro="" textlink="">
      <xdr:nvSpPr>
        <xdr:cNvPr id="84" name="人件費該当値テキスト"/>
        <xdr:cNvSpPr txBox="1"/>
      </xdr:nvSpPr>
      <xdr:spPr>
        <a:xfrm>
          <a:off x="4914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96774</xdr:rowOff>
    </xdr:from>
    <xdr:to>
      <xdr:col>5</xdr:col>
      <xdr:colOff>600075</xdr:colOff>
      <xdr:row>36</xdr:row>
      <xdr:rowOff>26924</xdr:rowOff>
    </xdr:to>
    <xdr:sp macro="" textlink="">
      <xdr:nvSpPr>
        <xdr:cNvPr id="85" name="円/楕円 84"/>
        <xdr:cNvSpPr/>
      </xdr:nvSpPr>
      <xdr:spPr>
        <a:xfrm>
          <a:off x="3937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37101</xdr:rowOff>
    </xdr:from>
    <xdr:ext cx="736600" cy="259045"/>
    <xdr:sp macro="" textlink="">
      <xdr:nvSpPr>
        <xdr:cNvPr id="86" name="テキスト ボックス 85"/>
        <xdr:cNvSpPr txBox="1"/>
      </xdr:nvSpPr>
      <xdr:spPr>
        <a:xfrm>
          <a:off x="3606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165354</xdr:rowOff>
    </xdr:from>
    <xdr:to>
      <xdr:col>4</xdr:col>
      <xdr:colOff>396875</xdr:colOff>
      <xdr:row>36</xdr:row>
      <xdr:rowOff>95504</xdr:rowOff>
    </xdr:to>
    <xdr:sp macro="" textlink="">
      <xdr:nvSpPr>
        <xdr:cNvPr id="87" name="円/楕円 86"/>
        <xdr:cNvSpPr/>
      </xdr:nvSpPr>
      <xdr:spPr>
        <a:xfrm>
          <a:off x="3048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105681</xdr:rowOff>
    </xdr:from>
    <xdr:ext cx="762000" cy="259045"/>
    <xdr:sp macro="" textlink="">
      <xdr:nvSpPr>
        <xdr:cNvPr id="88" name="テキスト ボックス 87"/>
        <xdr:cNvSpPr txBox="1"/>
      </xdr:nvSpPr>
      <xdr:spPr>
        <a:xfrm>
          <a:off x="2717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124206</xdr:rowOff>
    </xdr:from>
    <xdr:to>
      <xdr:col>3</xdr:col>
      <xdr:colOff>193675</xdr:colOff>
      <xdr:row>36</xdr:row>
      <xdr:rowOff>54356</xdr:rowOff>
    </xdr:to>
    <xdr:sp macro="" textlink="">
      <xdr:nvSpPr>
        <xdr:cNvPr id="89" name="円/楕円 88"/>
        <xdr:cNvSpPr/>
      </xdr:nvSpPr>
      <xdr:spPr>
        <a:xfrm>
          <a:off x="2159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64533</xdr:rowOff>
    </xdr:from>
    <xdr:ext cx="762000" cy="259045"/>
    <xdr:sp macro="" textlink="">
      <xdr:nvSpPr>
        <xdr:cNvPr id="90" name="テキスト ボックス 89"/>
        <xdr:cNvSpPr txBox="1"/>
      </xdr:nvSpPr>
      <xdr:spPr>
        <a:xfrm>
          <a:off x="1828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92202</xdr:rowOff>
    </xdr:from>
    <xdr:to>
      <xdr:col>1</xdr:col>
      <xdr:colOff>676275</xdr:colOff>
      <xdr:row>36</xdr:row>
      <xdr:rowOff>22352</xdr:rowOff>
    </xdr:to>
    <xdr:sp macro="" textlink="">
      <xdr:nvSpPr>
        <xdr:cNvPr id="91" name="円/楕円 90"/>
        <xdr:cNvSpPr/>
      </xdr:nvSpPr>
      <xdr:spPr>
        <a:xfrm>
          <a:off x="1270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32529</xdr:rowOff>
    </xdr:from>
    <xdr:ext cx="762000" cy="259045"/>
    <xdr:sp macro="" textlink="">
      <xdr:nvSpPr>
        <xdr:cNvPr id="92" name="テキスト ボックス 91"/>
        <xdr:cNvSpPr txBox="1"/>
      </xdr:nvSpPr>
      <xdr:spPr>
        <a:xfrm>
          <a:off x="939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に係る経常収支比率が類似団体と比較して高い数値で推移しているのは、委託料によるところが大きいものです。これまで直営方式で行ってきた業務を外部委託したり、施設の維持管理にかかる業務委託が増加しているのが原因です。</a:t>
          </a:r>
          <a:endParaRPr kumimoji="1" lang="en-US" altLang="ja-JP" sz="1300">
            <a:latin typeface="ＭＳ Ｐゴシック"/>
          </a:endParaRPr>
        </a:p>
        <a:p>
          <a:r>
            <a:rPr kumimoji="1" lang="ja-JP" altLang="en-US" sz="1300">
              <a:latin typeface="ＭＳ Ｐゴシック"/>
            </a:rPr>
            <a:t>現在、各施設担当課が行っている業務を管財課に集約する等の行政改革を進め、施設に係る維持管理経費を圧縮するとともに、インソースの流れを重視して物件費の抑制に努めます。</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14986</xdr:rowOff>
    </xdr:from>
    <xdr:to>
      <xdr:col>24</xdr:col>
      <xdr:colOff>31750</xdr:colOff>
      <xdr:row>21</xdr:row>
      <xdr:rowOff>88138</xdr:rowOff>
    </xdr:to>
    <xdr:cxnSp macro="">
      <xdr:nvCxnSpPr>
        <xdr:cNvPr id="117" name="直線コネクタ 116"/>
        <xdr:cNvCxnSpPr/>
      </xdr:nvCxnSpPr>
      <xdr:spPr>
        <a:xfrm flipV="1">
          <a:off x="16510000" y="25867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60215</xdr:rowOff>
    </xdr:from>
    <xdr:ext cx="762000" cy="259045"/>
    <xdr:sp macro="" textlink="">
      <xdr:nvSpPr>
        <xdr:cNvPr id="118" name="物件費最小値テキスト"/>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30.4</a:t>
          </a:r>
          <a:endParaRPr kumimoji="1" lang="ja-JP" altLang="en-US" sz="1000" b="1">
            <a:latin typeface="ＭＳ Ｐゴシック"/>
          </a:endParaRPr>
        </a:p>
      </xdr:txBody>
    </xdr:sp>
    <xdr:clientData/>
  </xdr:oneCellAnchor>
  <xdr:twoCellAnchor>
    <xdr:from>
      <xdr:col>23</xdr:col>
      <xdr:colOff>628650</xdr:colOff>
      <xdr:row>21</xdr:row>
      <xdr:rowOff>88138</xdr:rowOff>
    </xdr:from>
    <xdr:to>
      <xdr:col>24</xdr:col>
      <xdr:colOff>120650</xdr:colOff>
      <xdr:row>21</xdr:row>
      <xdr:rowOff>88138</xdr:rowOff>
    </xdr:to>
    <xdr:cxnSp macro="">
      <xdr:nvCxnSpPr>
        <xdr:cNvPr id="119" name="直線コネクタ 118"/>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101363</xdr:rowOff>
    </xdr:from>
    <xdr:ext cx="762000" cy="259045"/>
    <xdr:sp macro="" textlink="">
      <xdr:nvSpPr>
        <xdr:cNvPr id="120" name="物件費最大値テキスト"/>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15</xdr:row>
      <xdr:rowOff>14986</xdr:rowOff>
    </xdr:from>
    <xdr:to>
      <xdr:col>24</xdr:col>
      <xdr:colOff>120650</xdr:colOff>
      <xdr:row>15</xdr:row>
      <xdr:rowOff>14986</xdr:rowOff>
    </xdr:to>
    <xdr:cxnSp macro="">
      <xdr:nvCxnSpPr>
        <xdr:cNvPr id="121" name="直線コネクタ 120"/>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49276</xdr:rowOff>
    </xdr:from>
    <xdr:to>
      <xdr:col>24</xdr:col>
      <xdr:colOff>31750</xdr:colOff>
      <xdr:row>18</xdr:row>
      <xdr:rowOff>85852</xdr:rowOff>
    </xdr:to>
    <xdr:cxnSp macro="">
      <xdr:nvCxnSpPr>
        <xdr:cNvPr id="122" name="直線コネクタ 121"/>
        <xdr:cNvCxnSpPr/>
      </xdr:nvCxnSpPr>
      <xdr:spPr>
        <a:xfrm>
          <a:off x="15671800" y="313537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111015</xdr:rowOff>
    </xdr:from>
    <xdr:ext cx="762000" cy="259045"/>
    <xdr:sp macro="" textlink="">
      <xdr:nvSpPr>
        <xdr:cNvPr id="123" name="物件費平均値テキスト"/>
        <xdr:cNvSpPr txBox="1"/>
      </xdr:nvSpPr>
      <xdr:spPr>
        <a:xfrm>
          <a:off x="16598900" y="2682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94488</xdr:rowOff>
    </xdr:from>
    <xdr:to>
      <xdr:col>24</xdr:col>
      <xdr:colOff>82550</xdr:colOff>
      <xdr:row>17</xdr:row>
      <xdr:rowOff>24638</xdr:rowOff>
    </xdr:to>
    <xdr:sp macro="" textlink="">
      <xdr:nvSpPr>
        <xdr:cNvPr id="124" name="フローチャート : 判断 123"/>
        <xdr:cNvSpPr/>
      </xdr:nvSpPr>
      <xdr:spPr>
        <a:xfrm>
          <a:off x="164592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30988</xdr:rowOff>
    </xdr:from>
    <xdr:to>
      <xdr:col>22</xdr:col>
      <xdr:colOff>565150</xdr:colOff>
      <xdr:row>18</xdr:row>
      <xdr:rowOff>49276</xdr:rowOff>
    </xdr:to>
    <xdr:cxnSp macro="">
      <xdr:nvCxnSpPr>
        <xdr:cNvPr id="125" name="直線コネクタ 124"/>
        <xdr:cNvCxnSpPr/>
      </xdr:nvCxnSpPr>
      <xdr:spPr>
        <a:xfrm>
          <a:off x="14782800" y="31170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135636</xdr:rowOff>
    </xdr:from>
    <xdr:to>
      <xdr:col>22</xdr:col>
      <xdr:colOff>615950</xdr:colOff>
      <xdr:row>17</xdr:row>
      <xdr:rowOff>65786</xdr:rowOff>
    </xdr:to>
    <xdr:sp macro="" textlink="">
      <xdr:nvSpPr>
        <xdr:cNvPr id="126" name="フローチャート : 判断 125"/>
        <xdr:cNvSpPr/>
      </xdr:nvSpPr>
      <xdr:spPr>
        <a:xfrm>
          <a:off x="15621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75963</xdr:rowOff>
    </xdr:from>
    <xdr:ext cx="736600" cy="259045"/>
    <xdr:sp macro="" textlink="">
      <xdr:nvSpPr>
        <xdr:cNvPr id="127" name="テキスト ボックス 126"/>
        <xdr:cNvSpPr txBox="1"/>
      </xdr:nvSpPr>
      <xdr:spPr>
        <a:xfrm>
          <a:off x="15290800" y="264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165862</xdr:rowOff>
    </xdr:from>
    <xdr:to>
      <xdr:col>21</xdr:col>
      <xdr:colOff>361950</xdr:colOff>
      <xdr:row>18</xdr:row>
      <xdr:rowOff>30988</xdr:rowOff>
    </xdr:to>
    <xdr:cxnSp macro="">
      <xdr:nvCxnSpPr>
        <xdr:cNvPr id="128" name="直線コネクタ 127"/>
        <xdr:cNvCxnSpPr/>
      </xdr:nvCxnSpPr>
      <xdr:spPr>
        <a:xfrm>
          <a:off x="13893800" y="30805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94488</xdr:rowOff>
    </xdr:from>
    <xdr:to>
      <xdr:col>21</xdr:col>
      <xdr:colOff>412750</xdr:colOff>
      <xdr:row>17</xdr:row>
      <xdr:rowOff>24638</xdr:rowOff>
    </xdr:to>
    <xdr:sp macro="" textlink="">
      <xdr:nvSpPr>
        <xdr:cNvPr id="129" name="フローチャート : 判断 128"/>
        <xdr:cNvSpPr/>
      </xdr:nvSpPr>
      <xdr:spPr>
        <a:xfrm>
          <a:off x="14732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34815</xdr:rowOff>
    </xdr:from>
    <xdr:ext cx="762000" cy="259045"/>
    <xdr:sp macro="" textlink="">
      <xdr:nvSpPr>
        <xdr:cNvPr id="130" name="テキスト ボックス 129"/>
        <xdr:cNvSpPr txBox="1"/>
      </xdr:nvSpPr>
      <xdr:spPr>
        <a:xfrm>
          <a:off x="14401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165862</xdr:rowOff>
    </xdr:from>
    <xdr:to>
      <xdr:col>20</xdr:col>
      <xdr:colOff>158750</xdr:colOff>
      <xdr:row>18</xdr:row>
      <xdr:rowOff>3556</xdr:rowOff>
    </xdr:to>
    <xdr:cxnSp macro="">
      <xdr:nvCxnSpPr>
        <xdr:cNvPr id="131" name="直線コネクタ 130"/>
        <xdr:cNvCxnSpPr/>
      </xdr:nvCxnSpPr>
      <xdr:spPr>
        <a:xfrm flipV="1">
          <a:off x="13004800" y="30805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71628</xdr:rowOff>
    </xdr:from>
    <xdr:to>
      <xdr:col>20</xdr:col>
      <xdr:colOff>209550</xdr:colOff>
      <xdr:row>17</xdr:row>
      <xdr:rowOff>1778</xdr:rowOff>
    </xdr:to>
    <xdr:sp macro="" textlink="">
      <xdr:nvSpPr>
        <xdr:cNvPr id="132" name="フローチャート : 判断 131"/>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11955</xdr:rowOff>
    </xdr:from>
    <xdr:ext cx="762000" cy="259045"/>
    <xdr:sp macro="" textlink="">
      <xdr:nvSpPr>
        <xdr:cNvPr id="133" name="テキスト ボックス 132"/>
        <xdr:cNvSpPr txBox="1"/>
      </xdr:nvSpPr>
      <xdr:spPr>
        <a:xfrm>
          <a:off x="13512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57912</xdr:rowOff>
    </xdr:from>
    <xdr:to>
      <xdr:col>19</xdr:col>
      <xdr:colOff>6350</xdr:colOff>
      <xdr:row>16</xdr:row>
      <xdr:rowOff>159512</xdr:rowOff>
    </xdr:to>
    <xdr:sp macro="" textlink="">
      <xdr:nvSpPr>
        <xdr:cNvPr id="134" name="フローチャート : 判断 133"/>
        <xdr:cNvSpPr/>
      </xdr:nvSpPr>
      <xdr:spPr>
        <a:xfrm>
          <a:off x="12954000" y="280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169689</xdr:rowOff>
    </xdr:from>
    <xdr:ext cx="762000" cy="259045"/>
    <xdr:sp macro="" textlink="">
      <xdr:nvSpPr>
        <xdr:cNvPr id="135" name="テキスト ボックス 134"/>
        <xdr:cNvSpPr txBox="1"/>
      </xdr:nvSpPr>
      <xdr:spPr>
        <a:xfrm>
          <a:off x="12623800" y="25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18</xdr:row>
      <xdr:rowOff>35052</xdr:rowOff>
    </xdr:from>
    <xdr:to>
      <xdr:col>24</xdr:col>
      <xdr:colOff>82550</xdr:colOff>
      <xdr:row>18</xdr:row>
      <xdr:rowOff>136652</xdr:rowOff>
    </xdr:to>
    <xdr:sp macro="" textlink="">
      <xdr:nvSpPr>
        <xdr:cNvPr id="141" name="円/楕円 140"/>
        <xdr:cNvSpPr/>
      </xdr:nvSpPr>
      <xdr:spPr>
        <a:xfrm>
          <a:off x="16459200" y="31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7129</xdr:rowOff>
    </xdr:from>
    <xdr:ext cx="762000" cy="259045"/>
    <xdr:sp macro="" textlink="">
      <xdr:nvSpPr>
        <xdr:cNvPr id="142" name="物件費該当値テキスト"/>
        <xdr:cNvSpPr txBox="1"/>
      </xdr:nvSpPr>
      <xdr:spPr>
        <a:xfrm>
          <a:off x="165989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169926</xdr:rowOff>
    </xdr:from>
    <xdr:to>
      <xdr:col>22</xdr:col>
      <xdr:colOff>615950</xdr:colOff>
      <xdr:row>18</xdr:row>
      <xdr:rowOff>100076</xdr:rowOff>
    </xdr:to>
    <xdr:sp macro="" textlink="">
      <xdr:nvSpPr>
        <xdr:cNvPr id="143" name="円/楕円 142"/>
        <xdr:cNvSpPr/>
      </xdr:nvSpPr>
      <xdr:spPr>
        <a:xfrm>
          <a:off x="15621000" y="308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84853</xdr:rowOff>
    </xdr:from>
    <xdr:ext cx="736600" cy="259045"/>
    <xdr:sp macro="" textlink="">
      <xdr:nvSpPr>
        <xdr:cNvPr id="144" name="テキスト ボックス 143"/>
        <xdr:cNvSpPr txBox="1"/>
      </xdr:nvSpPr>
      <xdr:spPr>
        <a:xfrm>
          <a:off x="15290800" y="3170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151638</xdr:rowOff>
    </xdr:from>
    <xdr:to>
      <xdr:col>21</xdr:col>
      <xdr:colOff>412750</xdr:colOff>
      <xdr:row>18</xdr:row>
      <xdr:rowOff>81788</xdr:rowOff>
    </xdr:to>
    <xdr:sp macro="" textlink="">
      <xdr:nvSpPr>
        <xdr:cNvPr id="145" name="円/楕円 144"/>
        <xdr:cNvSpPr/>
      </xdr:nvSpPr>
      <xdr:spPr>
        <a:xfrm>
          <a:off x="14732000" y="306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66565</xdr:rowOff>
    </xdr:from>
    <xdr:ext cx="762000" cy="259045"/>
    <xdr:sp macro="" textlink="">
      <xdr:nvSpPr>
        <xdr:cNvPr id="146" name="テキスト ボックス 145"/>
        <xdr:cNvSpPr txBox="1"/>
      </xdr:nvSpPr>
      <xdr:spPr>
        <a:xfrm>
          <a:off x="14401800" y="315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115062</xdr:rowOff>
    </xdr:from>
    <xdr:to>
      <xdr:col>20</xdr:col>
      <xdr:colOff>209550</xdr:colOff>
      <xdr:row>18</xdr:row>
      <xdr:rowOff>45212</xdr:rowOff>
    </xdr:to>
    <xdr:sp macro="" textlink="">
      <xdr:nvSpPr>
        <xdr:cNvPr id="147" name="円/楕円 146"/>
        <xdr:cNvSpPr/>
      </xdr:nvSpPr>
      <xdr:spPr>
        <a:xfrm>
          <a:off x="138430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29989</xdr:rowOff>
    </xdr:from>
    <xdr:ext cx="762000" cy="259045"/>
    <xdr:sp macro="" textlink="">
      <xdr:nvSpPr>
        <xdr:cNvPr id="148" name="テキスト ボックス 147"/>
        <xdr:cNvSpPr txBox="1"/>
      </xdr:nvSpPr>
      <xdr:spPr>
        <a:xfrm>
          <a:off x="13512800" y="311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124206</xdr:rowOff>
    </xdr:from>
    <xdr:to>
      <xdr:col>19</xdr:col>
      <xdr:colOff>6350</xdr:colOff>
      <xdr:row>18</xdr:row>
      <xdr:rowOff>54356</xdr:rowOff>
    </xdr:to>
    <xdr:sp macro="" textlink="">
      <xdr:nvSpPr>
        <xdr:cNvPr id="149" name="円/楕円 148"/>
        <xdr:cNvSpPr/>
      </xdr:nvSpPr>
      <xdr:spPr>
        <a:xfrm>
          <a:off x="12954000" y="303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39133</xdr:rowOff>
    </xdr:from>
    <xdr:ext cx="762000" cy="259045"/>
    <xdr:sp macro="" textlink="">
      <xdr:nvSpPr>
        <xdr:cNvPr id="150" name="テキスト ボックス 149"/>
        <xdr:cNvSpPr txBox="1"/>
      </xdr:nvSpPr>
      <xdr:spPr>
        <a:xfrm>
          <a:off x="12623800" y="312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子ども医療費を拡充しながらも、類似団体の平均値を下回る数値となっており、適正な状態と考えられます。</a:t>
          </a:r>
          <a:endParaRPr kumimoji="1" lang="en-US" altLang="ja-JP" sz="1300">
            <a:latin typeface="ＭＳ Ｐゴシック"/>
          </a:endParaRPr>
        </a:p>
        <a:p>
          <a:r>
            <a:rPr kumimoji="1" lang="ja-JP" altLang="en-US" sz="1300">
              <a:latin typeface="ＭＳ Ｐゴシック"/>
            </a:rPr>
            <a:t>これは過去２０年以上にわたり、健康長寿日本一という目標を掲げて、地道に住民の健康増進をはかり、結果として医療費が削減されている成果が出ているものと考えられます。</a:t>
          </a:r>
          <a:endParaRPr kumimoji="1" lang="en-US" altLang="ja-JP" sz="1300">
            <a:latin typeface="ＭＳ Ｐゴシック"/>
          </a:endParaRPr>
        </a:p>
        <a:p>
          <a:r>
            <a:rPr kumimoji="1" lang="ja-JP" altLang="en-US" sz="1300">
              <a:latin typeface="ＭＳ Ｐゴシック"/>
            </a:rPr>
            <a:t>今後も扶助を必要とする住民には十分な配慮をしつつ、必要な者に必要な援助が行きわたるように努めます。</a:t>
          </a:r>
        </a:p>
      </xdr:txBody>
    </xdr:sp>
    <xdr:clientData/>
  </xdr:twoCellAnchor>
  <xdr:oneCellAnchor>
    <xdr:from>
      <xdr:col>1</xdr:col>
      <xdr:colOff>28575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61</xdr:row>
      <xdr:rowOff>69850</xdr:rowOff>
    </xdr:from>
    <xdr:to>
      <xdr:col>7</xdr:col>
      <xdr:colOff>574675</xdr:colOff>
      <xdr:row>61</xdr:row>
      <xdr:rowOff>69850</xdr:rowOff>
    </xdr:to>
    <xdr:cxnSp macro="">
      <xdr:nvCxnSpPr>
        <xdr:cNvPr id="165" name="直線コネクタ 164"/>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60</xdr:row>
      <xdr:rowOff>99077</xdr:rowOff>
    </xdr:from>
    <xdr:ext cx="508000" cy="259045"/>
    <xdr:sp macro="" textlink="">
      <xdr:nvSpPr>
        <xdr:cNvPr id="166" name="テキスト ボックス 165"/>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58</xdr:row>
      <xdr:rowOff>127000</xdr:rowOff>
    </xdr:from>
    <xdr:to>
      <xdr:col>7</xdr:col>
      <xdr:colOff>574675</xdr:colOff>
      <xdr:row>58</xdr:row>
      <xdr:rowOff>127000</xdr:rowOff>
    </xdr:to>
    <xdr:cxnSp macro="">
      <xdr:nvCxnSpPr>
        <xdr:cNvPr id="167" name="直線コネクタ 166"/>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156227</xdr:rowOff>
    </xdr:from>
    <xdr:ext cx="508000" cy="259045"/>
    <xdr:sp macro="" textlink="">
      <xdr:nvSpPr>
        <xdr:cNvPr id="168" name="テキスト ボックス 167"/>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56</xdr:row>
      <xdr:rowOff>12700</xdr:rowOff>
    </xdr:from>
    <xdr:to>
      <xdr:col>7</xdr:col>
      <xdr:colOff>574675</xdr:colOff>
      <xdr:row>56</xdr:row>
      <xdr:rowOff>12700</xdr:rowOff>
    </xdr:to>
    <xdr:cxnSp macro="">
      <xdr:nvCxnSpPr>
        <xdr:cNvPr id="169" name="直線コネクタ 168"/>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41927</xdr:rowOff>
    </xdr:from>
    <xdr:ext cx="508000" cy="259045"/>
    <xdr:sp macro="" textlink="">
      <xdr:nvSpPr>
        <xdr:cNvPr id="170" name="テキスト ボックス 169"/>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53</xdr:row>
      <xdr:rowOff>69850</xdr:rowOff>
    </xdr:from>
    <xdr:to>
      <xdr:col>7</xdr:col>
      <xdr:colOff>574675</xdr:colOff>
      <xdr:row>53</xdr:row>
      <xdr:rowOff>69850</xdr:rowOff>
    </xdr:to>
    <xdr:cxnSp macro="">
      <xdr:nvCxnSpPr>
        <xdr:cNvPr id="171" name="直線コネクタ 170"/>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99077</xdr:rowOff>
    </xdr:from>
    <xdr:ext cx="508000" cy="259045"/>
    <xdr:sp macro="" textlink="">
      <xdr:nvSpPr>
        <xdr:cNvPr id="172" name="テキスト ボックス 171"/>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3" name="直線コネクタ 172"/>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7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138430</xdr:rowOff>
    </xdr:from>
    <xdr:to>
      <xdr:col>7</xdr:col>
      <xdr:colOff>15875</xdr:colOff>
      <xdr:row>61</xdr:row>
      <xdr:rowOff>92710</xdr:rowOff>
    </xdr:to>
    <xdr:cxnSp macro="">
      <xdr:nvCxnSpPr>
        <xdr:cNvPr id="175" name="直線コネクタ 174"/>
        <xdr:cNvCxnSpPr/>
      </xdr:nvCxnSpPr>
      <xdr:spPr>
        <a:xfrm flipV="1">
          <a:off x="4826000" y="92252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64787</xdr:rowOff>
    </xdr:from>
    <xdr:ext cx="762000" cy="259045"/>
    <xdr:sp macro="" textlink="">
      <xdr:nvSpPr>
        <xdr:cNvPr id="176" name="扶助費最小値テキスト"/>
        <xdr:cNvSpPr txBox="1"/>
      </xdr:nvSpPr>
      <xdr:spPr>
        <a:xfrm>
          <a:off x="4914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612775</xdr:colOff>
      <xdr:row>61</xdr:row>
      <xdr:rowOff>92710</xdr:rowOff>
    </xdr:from>
    <xdr:to>
      <xdr:col>7</xdr:col>
      <xdr:colOff>104775</xdr:colOff>
      <xdr:row>61</xdr:row>
      <xdr:rowOff>92710</xdr:rowOff>
    </xdr:to>
    <xdr:cxnSp macro="">
      <xdr:nvCxnSpPr>
        <xdr:cNvPr id="177" name="直線コネクタ 176"/>
        <xdr:cNvCxnSpPr/>
      </xdr:nvCxnSpPr>
      <xdr:spPr>
        <a:xfrm>
          <a:off x="4737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53357</xdr:rowOff>
    </xdr:from>
    <xdr:ext cx="762000" cy="259045"/>
    <xdr:sp macro="" textlink="">
      <xdr:nvSpPr>
        <xdr:cNvPr id="178" name="扶助費最大値テキスト"/>
        <xdr:cNvSpPr txBox="1"/>
      </xdr:nvSpPr>
      <xdr:spPr>
        <a:xfrm>
          <a:off x="4914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6</xdr:col>
      <xdr:colOff>612775</xdr:colOff>
      <xdr:row>53</xdr:row>
      <xdr:rowOff>138430</xdr:rowOff>
    </xdr:from>
    <xdr:to>
      <xdr:col>7</xdr:col>
      <xdr:colOff>104775</xdr:colOff>
      <xdr:row>53</xdr:row>
      <xdr:rowOff>138430</xdr:rowOff>
    </xdr:to>
    <xdr:cxnSp macro="">
      <xdr:nvCxnSpPr>
        <xdr:cNvPr id="179" name="直線コネクタ 178"/>
        <xdr:cNvCxnSpPr/>
      </xdr:nvCxnSpPr>
      <xdr:spPr>
        <a:xfrm>
          <a:off x="4737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138430</xdr:rowOff>
    </xdr:from>
    <xdr:to>
      <xdr:col>7</xdr:col>
      <xdr:colOff>15875</xdr:colOff>
      <xdr:row>55</xdr:row>
      <xdr:rowOff>138430</xdr:rowOff>
    </xdr:to>
    <xdr:cxnSp macro="">
      <xdr:nvCxnSpPr>
        <xdr:cNvPr id="180" name="直線コネクタ 179"/>
        <xdr:cNvCxnSpPr/>
      </xdr:nvCxnSpPr>
      <xdr:spPr>
        <a:xfrm>
          <a:off x="3987800" y="9568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57</xdr:row>
      <xdr:rowOff>13987</xdr:rowOff>
    </xdr:from>
    <xdr:ext cx="762000" cy="259045"/>
    <xdr:sp macro="" textlink="">
      <xdr:nvSpPr>
        <xdr:cNvPr id="181" name="扶助費平均値テキスト"/>
        <xdr:cNvSpPr txBox="1"/>
      </xdr:nvSpPr>
      <xdr:spPr>
        <a:xfrm>
          <a:off x="4914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41910</xdr:rowOff>
    </xdr:from>
    <xdr:to>
      <xdr:col>7</xdr:col>
      <xdr:colOff>66675</xdr:colOff>
      <xdr:row>57</xdr:row>
      <xdr:rowOff>143510</xdr:rowOff>
    </xdr:to>
    <xdr:sp macro="" textlink="">
      <xdr:nvSpPr>
        <xdr:cNvPr id="182" name="フローチャート : 判断 181"/>
        <xdr:cNvSpPr/>
      </xdr:nvSpPr>
      <xdr:spPr>
        <a:xfrm>
          <a:off x="4775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138430</xdr:rowOff>
    </xdr:from>
    <xdr:to>
      <xdr:col>5</xdr:col>
      <xdr:colOff>549275</xdr:colOff>
      <xdr:row>55</xdr:row>
      <xdr:rowOff>138430</xdr:rowOff>
    </xdr:to>
    <xdr:cxnSp macro="">
      <xdr:nvCxnSpPr>
        <xdr:cNvPr id="183" name="直線コネクタ 182"/>
        <xdr:cNvCxnSpPr/>
      </xdr:nvCxnSpPr>
      <xdr:spPr>
        <a:xfrm>
          <a:off x="3098800" y="9568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144780</xdr:rowOff>
    </xdr:from>
    <xdr:to>
      <xdr:col>5</xdr:col>
      <xdr:colOff>600075</xdr:colOff>
      <xdr:row>57</xdr:row>
      <xdr:rowOff>74930</xdr:rowOff>
    </xdr:to>
    <xdr:sp macro="" textlink="">
      <xdr:nvSpPr>
        <xdr:cNvPr id="184" name="フローチャート : 判断 183"/>
        <xdr:cNvSpPr/>
      </xdr:nvSpPr>
      <xdr:spPr>
        <a:xfrm>
          <a:off x="3937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59707</xdr:rowOff>
    </xdr:from>
    <xdr:ext cx="736600" cy="259045"/>
    <xdr:sp macro="" textlink="">
      <xdr:nvSpPr>
        <xdr:cNvPr id="185" name="テキスト ボックス 184"/>
        <xdr:cNvSpPr txBox="1"/>
      </xdr:nvSpPr>
      <xdr:spPr>
        <a:xfrm>
          <a:off x="3606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69850</xdr:rowOff>
    </xdr:from>
    <xdr:to>
      <xdr:col>4</xdr:col>
      <xdr:colOff>346075</xdr:colOff>
      <xdr:row>55</xdr:row>
      <xdr:rowOff>138430</xdr:rowOff>
    </xdr:to>
    <xdr:cxnSp macro="">
      <xdr:nvCxnSpPr>
        <xdr:cNvPr id="186" name="直線コネクタ 185"/>
        <xdr:cNvCxnSpPr/>
      </xdr:nvCxnSpPr>
      <xdr:spPr>
        <a:xfrm>
          <a:off x="2209800" y="9499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99060</xdr:rowOff>
    </xdr:from>
    <xdr:to>
      <xdr:col>4</xdr:col>
      <xdr:colOff>396875</xdr:colOff>
      <xdr:row>57</xdr:row>
      <xdr:rowOff>29210</xdr:rowOff>
    </xdr:to>
    <xdr:sp macro="" textlink="">
      <xdr:nvSpPr>
        <xdr:cNvPr id="187" name="フローチャート : 判断 186"/>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13987</xdr:rowOff>
    </xdr:from>
    <xdr:ext cx="762000" cy="259045"/>
    <xdr:sp macro="" textlink="">
      <xdr:nvSpPr>
        <xdr:cNvPr id="188" name="テキスト ボックス 187"/>
        <xdr:cNvSpPr txBox="1"/>
      </xdr:nvSpPr>
      <xdr:spPr>
        <a:xfrm>
          <a:off x="2717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69850</xdr:rowOff>
    </xdr:from>
    <xdr:to>
      <xdr:col>3</xdr:col>
      <xdr:colOff>142875</xdr:colOff>
      <xdr:row>55</xdr:row>
      <xdr:rowOff>161290</xdr:rowOff>
    </xdr:to>
    <xdr:cxnSp macro="">
      <xdr:nvCxnSpPr>
        <xdr:cNvPr id="189" name="直線コネクタ 188"/>
        <xdr:cNvCxnSpPr/>
      </xdr:nvCxnSpPr>
      <xdr:spPr>
        <a:xfrm flipV="1">
          <a:off x="1320800" y="94996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76200</xdr:rowOff>
    </xdr:from>
    <xdr:to>
      <xdr:col>3</xdr:col>
      <xdr:colOff>193675</xdr:colOff>
      <xdr:row>57</xdr:row>
      <xdr:rowOff>6350</xdr:rowOff>
    </xdr:to>
    <xdr:sp macro="" textlink="">
      <xdr:nvSpPr>
        <xdr:cNvPr id="190" name="フローチャート : 判断 189"/>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162577</xdr:rowOff>
    </xdr:from>
    <xdr:ext cx="762000" cy="259045"/>
    <xdr:sp macro="" textlink="">
      <xdr:nvSpPr>
        <xdr:cNvPr id="191" name="テキスト ボックス 190"/>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76200</xdr:rowOff>
    </xdr:from>
    <xdr:to>
      <xdr:col>1</xdr:col>
      <xdr:colOff>676275</xdr:colOff>
      <xdr:row>57</xdr:row>
      <xdr:rowOff>6350</xdr:rowOff>
    </xdr:to>
    <xdr:sp macro="" textlink="">
      <xdr:nvSpPr>
        <xdr:cNvPr id="192" name="フローチャート : 判断 191"/>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162577</xdr:rowOff>
    </xdr:from>
    <xdr:ext cx="762000" cy="259045"/>
    <xdr:sp macro="" textlink="">
      <xdr:nvSpPr>
        <xdr:cNvPr id="193" name="テキスト ボックス 192"/>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4" name="テキスト ボックス 19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5" name="テキスト ボックス 19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196" name="テキスト ボックス 19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197" name="テキスト ボックス 19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198" name="テキスト ボックス 19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87630</xdr:rowOff>
    </xdr:from>
    <xdr:to>
      <xdr:col>7</xdr:col>
      <xdr:colOff>66675</xdr:colOff>
      <xdr:row>56</xdr:row>
      <xdr:rowOff>17780</xdr:rowOff>
    </xdr:to>
    <xdr:sp macro="" textlink="">
      <xdr:nvSpPr>
        <xdr:cNvPr id="199" name="円/楕円 198"/>
        <xdr:cNvSpPr/>
      </xdr:nvSpPr>
      <xdr:spPr>
        <a:xfrm>
          <a:off x="4775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104157</xdr:rowOff>
    </xdr:from>
    <xdr:ext cx="762000" cy="259045"/>
    <xdr:sp macro="" textlink="">
      <xdr:nvSpPr>
        <xdr:cNvPr id="200" name="扶助費該当値テキスト"/>
        <xdr:cNvSpPr txBox="1"/>
      </xdr:nvSpPr>
      <xdr:spPr>
        <a:xfrm>
          <a:off x="4914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87630</xdr:rowOff>
    </xdr:from>
    <xdr:to>
      <xdr:col>5</xdr:col>
      <xdr:colOff>600075</xdr:colOff>
      <xdr:row>56</xdr:row>
      <xdr:rowOff>17780</xdr:rowOff>
    </xdr:to>
    <xdr:sp macro="" textlink="">
      <xdr:nvSpPr>
        <xdr:cNvPr id="201" name="円/楕円 200"/>
        <xdr:cNvSpPr/>
      </xdr:nvSpPr>
      <xdr:spPr>
        <a:xfrm>
          <a:off x="3937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27957</xdr:rowOff>
    </xdr:from>
    <xdr:ext cx="736600" cy="259045"/>
    <xdr:sp macro="" textlink="">
      <xdr:nvSpPr>
        <xdr:cNvPr id="202" name="テキスト ボックス 201"/>
        <xdr:cNvSpPr txBox="1"/>
      </xdr:nvSpPr>
      <xdr:spPr>
        <a:xfrm>
          <a:off x="3606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87630</xdr:rowOff>
    </xdr:from>
    <xdr:to>
      <xdr:col>4</xdr:col>
      <xdr:colOff>396875</xdr:colOff>
      <xdr:row>56</xdr:row>
      <xdr:rowOff>17780</xdr:rowOff>
    </xdr:to>
    <xdr:sp macro="" textlink="">
      <xdr:nvSpPr>
        <xdr:cNvPr id="203" name="円/楕円 202"/>
        <xdr:cNvSpPr/>
      </xdr:nvSpPr>
      <xdr:spPr>
        <a:xfrm>
          <a:off x="3048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27957</xdr:rowOff>
    </xdr:from>
    <xdr:ext cx="762000" cy="259045"/>
    <xdr:sp macro="" textlink="">
      <xdr:nvSpPr>
        <xdr:cNvPr id="204" name="テキスト ボックス 203"/>
        <xdr:cNvSpPr txBox="1"/>
      </xdr:nvSpPr>
      <xdr:spPr>
        <a:xfrm>
          <a:off x="2717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19050</xdr:rowOff>
    </xdr:from>
    <xdr:to>
      <xdr:col>3</xdr:col>
      <xdr:colOff>193675</xdr:colOff>
      <xdr:row>55</xdr:row>
      <xdr:rowOff>120650</xdr:rowOff>
    </xdr:to>
    <xdr:sp macro="" textlink="">
      <xdr:nvSpPr>
        <xdr:cNvPr id="205" name="円/楕円 204"/>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130827</xdr:rowOff>
    </xdr:from>
    <xdr:ext cx="762000" cy="259045"/>
    <xdr:sp macro="" textlink="">
      <xdr:nvSpPr>
        <xdr:cNvPr id="206" name="テキスト ボックス 205"/>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110490</xdr:rowOff>
    </xdr:from>
    <xdr:to>
      <xdr:col>1</xdr:col>
      <xdr:colOff>676275</xdr:colOff>
      <xdr:row>56</xdr:row>
      <xdr:rowOff>40640</xdr:rowOff>
    </xdr:to>
    <xdr:sp macro="" textlink="">
      <xdr:nvSpPr>
        <xdr:cNvPr id="207" name="円/楕円 206"/>
        <xdr:cNvSpPr/>
      </xdr:nvSpPr>
      <xdr:spPr>
        <a:xfrm>
          <a:off x="1270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50817</xdr:rowOff>
    </xdr:from>
    <xdr:ext cx="762000" cy="259045"/>
    <xdr:sp macro="" textlink="">
      <xdr:nvSpPr>
        <xdr:cNvPr id="208" name="テキスト ボックス 207"/>
        <xdr:cNvSpPr txBox="1"/>
      </xdr:nvSpPr>
      <xdr:spPr>
        <a:xfrm>
          <a:off x="939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09" name="正方形/長方形 20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0" name="正方形/長方形 20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1" name="正方形/長方形 21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2" name="正方形/長方形 21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3" name="正方形/長方形 21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4" name="正方形/長方形 21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15" name="正方形/長方形 21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16" name="正方形/長方形 21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17" name="正方形/長方形 21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18" name="正方形/長方形 21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19" name="テキスト ボックス 21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ここでの経常経費は、操出金によるものです。その中でも、国民健康保険特別会計への赤字補てんを目的とした操出金が多くなっています。</a:t>
          </a:r>
        </a:p>
      </xdr:txBody>
    </xdr:sp>
    <xdr:clientData/>
  </xdr:twoCellAnchor>
  <xdr:oneCellAnchor>
    <xdr:from>
      <xdr:col>18</xdr:col>
      <xdr:colOff>44450</xdr:colOff>
      <xdr:row>49</xdr:row>
      <xdr:rowOff>107950</xdr:rowOff>
    </xdr:from>
    <xdr:ext cx="298543" cy="225703"/>
    <xdr:sp macro="" textlink="">
      <xdr:nvSpPr>
        <xdr:cNvPr id="220" name="テキスト ボックス 21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1" name="直線コネクタ 22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2" name="テキスト ボックス 22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3" name="直線コネクタ 22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4" name="テキスト ボックス 22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25" name="直線コネクタ 22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26" name="テキスト ボックス 22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27" name="直線コネクタ 22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28" name="テキスト ボックス 22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29" name="直線コネクタ 22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0" name="テキスト ボックス 22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1" name="直線コネクタ 23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53848</xdr:rowOff>
    </xdr:from>
    <xdr:to>
      <xdr:col>24</xdr:col>
      <xdr:colOff>31750</xdr:colOff>
      <xdr:row>60</xdr:row>
      <xdr:rowOff>81280</xdr:rowOff>
    </xdr:to>
    <xdr:cxnSp macro="">
      <xdr:nvCxnSpPr>
        <xdr:cNvPr id="233" name="直線コネクタ 232"/>
        <xdr:cNvCxnSpPr/>
      </xdr:nvCxnSpPr>
      <xdr:spPr>
        <a:xfrm flipV="1">
          <a:off x="16510000" y="9312148"/>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53357</xdr:rowOff>
    </xdr:from>
    <xdr:ext cx="762000" cy="259045"/>
    <xdr:sp macro="" textlink="">
      <xdr:nvSpPr>
        <xdr:cNvPr id="234" name="その他最小値テキスト"/>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60</xdr:row>
      <xdr:rowOff>81280</xdr:rowOff>
    </xdr:from>
    <xdr:to>
      <xdr:col>24</xdr:col>
      <xdr:colOff>120650</xdr:colOff>
      <xdr:row>60</xdr:row>
      <xdr:rowOff>81280</xdr:rowOff>
    </xdr:to>
    <xdr:cxnSp macro="">
      <xdr:nvCxnSpPr>
        <xdr:cNvPr id="235" name="直線コネクタ 234"/>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140225</xdr:rowOff>
    </xdr:from>
    <xdr:ext cx="762000" cy="259045"/>
    <xdr:sp macro="" textlink="">
      <xdr:nvSpPr>
        <xdr:cNvPr id="236" name="その他最大値テキスト"/>
        <xdr:cNvSpPr txBox="1"/>
      </xdr:nvSpPr>
      <xdr:spPr>
        <a:xfrm>
          <a:off x="16598900" y="905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23</xdr:col>
      <xdr:colOff>628650</xdr:colOff>
      <xdr:row>54</xdr:row>
      <xdr:rowOff>53848</xdr:rowOff>
    </xdr:from>
    <xdr:to>
      <xdr:col>24</xdr:col>
      <xdr:colOff>120650</xdr:colOff>
      <xdr:row>54</xdr:row>
      <xdr:rowOff>53848</xdr:rowOff>
    </xdr:to>
    <xdr:cxnSp macro="">
      <xdr:nvCxnSpPr>
        <xdr:cNvPr id="237" name="直線コネクタ 236"/>
        <xdr:cNvCxnSpPr/>
      </xdr:nvCxnSpPr>
      <xdr:spPr>
        <a:xfrm>
          <a:off x="16421100" y="931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62992</xdr:rowOff>
    </xdr:from>
    <xdr:to>
      <xdr:col>24</xdr:col>
      <xdr:colOff>31750</xdr:colOff>
      <xdr:row>54</xdr:row>
      <xdr:rowOff>90424</xdr:rowOff>
    </xdr:to>
    <xdr:cxnSp macro="">
      <xdr:nvCxnSpPr>
        <xdr:cNvPr id="238" name="直線コネクタ 237"/>
        <xdr:cNvCxnSpPr/>
      </xdr:nvCxnSpPr>
      <xdr:spPr>
        <a:xfrm>
          <a:off x="15671800" y="93212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80281</xdr:rowOff>
    </xdr:from>
    <xdr:ext cx="762000" cy="259045"/>
    <xdr:sp macro="" textlink="">
      <xdr:nvSpPr>
        <xdr:cNvPr id="239" name="その他平均値テキスト"/>
        <xdr:cNvSpPr txBox="1"/>
      </xdr:nvSpPr>
      <xdr:spPr>
        <a:xfrm>
          <a:off x="16598900" y="9681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108204</xdr:rowOff>
    </xdr:from>
    <xdr:to>
      <xdr:col>24</xdr:col>
      <xdr:colOff>82550</xdr:colOff>
      <xdr:row>57</xdr:row>
      <xdr:rowOff>38354</xdr:rowOff>
    </xdr:to>
    <xdr:sp macro="" textlink="">
      <xdr:nvSpPr>
        <xdr:cNvPr id="240" name="フローチャート : 判断 239"/>
        <xdr:cNvSpPr/>
      </xdr:nvSpPr>
      <xdr:spPr>
        <a:xfrm>
          <a:off x="164592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62992</xdr:rowOff>
    </xdr:from>
    <xdr:to>
      <xdr:col>22</xdr:col>
      <xdr:colOff>565150</xdr:colOff>
      <xdr:row>54</xdr:row>
      <xdr:rowOff>62992</xdr:rowOff>
    </xdr:to>
    <xdr:cxnSp macro="">
      <xdr:nvCxnSpPr>
        <xdr:cNvPr id="241" name="直線コネクタ 240"/>
        <xdr:cNvCxnSpPr/>
      </xdr:nvCxnSpPr>
      <xdr:spPr>
        <a:xfrm>
          <a:off x="14782800" y="93212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21336</xdr:rowOff>
    </xdr:from>
    <xdr:to>
      <xdr:col>22</xdr:col>
      <xdr:colOff>615950</xdr:colOff>
      <xdr:row>56</xdr:row>
      <xdr:rowOff>122936</xdr:rowOff>
    </xdr:to>
    <xdr:sp macro="" textlink="">
      <xdr:nvSpPr>
        <xdr:cNvPr id="242" name="フローチャート : 判断 241"/>
        <xdr:cNvSpPr/>
      </xdr:nvSpPr>
      <xdr:spPr>
        <a:xfrm>
          <a:off x="15621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107713</xdr:rowOff>
    </xdr:from>
    <xdr:ext cx="736600" cy="259045"/>
    <xdr:sp macro="" textlink="">
      <xdr:nvSpPr>
        <xdr:cNvPr id="243" name="テキスト ボックス 242"/>
        <xdr:cNvSpPr txBox="1"/>
      </xdr:nvSpPr>
      <xdr:spPr>
        <a:xfrm>
          <a:off x="15290800" y="9708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62992</xdr:rowOff>
    </xdr:from>
    <xdr:to>
      <xdr:col>21</xdr:col>
      <xdr:colOff>361950</xdr:colOff>
      <xdr:row>54</xdr:row>
      <xdr:rowOff>94996</xdr:rowOff>
    </xdr:to>
    <xdr:cxnSp macro="">
      <xdr:nvCxnSpPr>
        <xdr:cNvPr id="244" name="直線コネクタ 243"/>
        <xdr:cNvCxnSpPr/>
      </xdr:nvCxnSpPr>
      <xdr:spPr>
        <a:xfrm flipV="1">
          <a:off x="13893800" y="93212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45" name="フローチャート : 判断 244"/>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80281</xdr:rowOff>
    </xdr:from>
    <xdr:ext cx="762000" cy="259045"/>
    <xdr:sp macro="" textlink="">
      <xdr:nvSpPr>
        <xdr:cNvPr id="246" name="テキスト ボックス 245"/>
        <xdr:cNvSpPr txBox="1"/>
      </xdr:nvSpPr>
      <xdr:spPr>
        <a:xfrm>
          <a:off x="14401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67564</xdr:rowOff>
    </xdr:from>
    <xdr:to>
      <xdr:col>20</xdr:col>
      <xdr:colOff>158750</xdr:colOff>
      <xdr:row>54</xdr:row>
      <xdr:rowOff>94996</xdr:rowOff>
    </xdr:to>
    <xdr:cxnSp macro="">
      <xdr:nvCxnSpPr>
        <xdr:cNvPr id="247" name="直線コネクタ 246"/>
        <xdr:cNvCxnSpPr/>
      </xdr:nvCxnSpPr>
      <xdr:spPr>
        <a:xfrm>
          <a:off x="13004800" y="93258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165354</xdr:rowOff>
    </xdr:from>
    <xdr:to>
      <xdr:col>20</xdr:col>
      <xdr:colOff>209550</xdr:colOff>
      <xdr:row>56</xdr:row>
      <xdr:rowOff>95504</xdr:rowOff>
    </xdr:to>
    <xdr:sp macro="" textlink="">
      <xdr:nvSpPr>
        <xdr:cNvPr id="248" name="フローチャート : 判断 247"/>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80281</xdr:rowOff>
    </xdr:from>
    <xdr:ext cx="762000" cy="259045"/>
    <xdr:sp macro="" textlink="">
      <xdr:nvSpPr>
        <xdr:cNvPr id="249" name="テキスト ボックス 248"/>
        <xdr:cNvSpPr txBox="1"/>
      </xdr:nvSpPr>
      <xdr:spPr>
        <a:xfrm>
          <a:off x="13512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151638</xdr:rowOff>
    </xdr:from>
    <xdr:to>
      <xdr:col>19</xdr:col>
      <xdr:colOff>6350</xdr:colOff>
      <xdr:row>56</xdr:row>
      <xdr:rowOff>81788</xdr:rowOff>
    </xdr:to>
    <xdr:sp macro="" textlink="">
      <xdr:nvSpPr>
        <xdr:cNvPr id="250" name="フローチャート : 判断 249"/>
        <xdr:cNvSpPr/>
      </xdr:nvSpPr>
      <xdr:spPr>
        <a:xfrm>
          <a:off x="12954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66565</xdr:rowOff>
    </xdr:from>
    <xdr:ext cx="762000" cy="259045"/>
    <xdr:sp macro="" textlink="">
      <xdr:nvSpPr>
        <xdr:cNvPr id="251" name="テキスト ボックス 250"/>
        <xdr:cNvSpPr txBox="1"/>
      </xdr:nvSpPr>
      <xdr:spPr>
        <a:xfrm>
          <a:off x="12623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2" name="テキスト ボックス 25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3" name="テキスト ボックス 25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4" name="テキスト ボックス 25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55" name="テキスト ボックス 25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56" name="テキスト ボックス 25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54</xdr:row>
      <xdr:rowOff>39624</xdr:rowOff>
    </xdr:from>
    <xdr:to>
      <xdr:col>24</xdr:col>
      <xdr:colOff>82550</xdr:colOff>
      <xdr:row>54</xdr:row>
      <xdr:rowOff>141224</xdr:rowOff>
    </xdr:to>
    <xdr:sp macro="" textlink="">
      <xdr:nvSpPr>
        <xdr:cNvPr id="257" name="円/楕円 256"/>
        <xdr:cNvSpPr/>
      </xdr:nvSpPr>
      <xdr:spPr>
        <a:xfrm>
          <a:off x="16459200" y="929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119651</xdr:rowOff>
    </xdr:from>
    <xdr:ext cx="762000" cy="259045"/>
    <xdr:sp macro="" textlink="">
      <xdr:nvSpPr>
        <xdr:cNvPr id="258" name="その他該当値テキスト"/>
        <xdr:cNvSpPr txBox="1"/>
      </xdr:nvSpPr>
      <xdr:spPr>
        <a:xfrm>
          <a:off x="16598900" y="920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12192</xdr:rowOff>
    </xdr:from>
    <xdr:to>
      <xdr:col>22</xdr:col>
      <xdr:colOff>615950</xdr:colOff>
      <xdr:row>54</xdr:row>
      <xdr:rowOff>113792</xdr:rowOff>
    </xdr:to>
    <xdr:sp macro="" textlink="">
      <xdr:nvSpPr>
        <xdr:cNvPr id="259" name="円/楕円 258"/>
        <xdr:cNvSpPr/>
      </xdr:nvSpPr>
      <xdr:spPr>
        <a:xfrm>
          <a:off x="15621000" y="927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123969</xdr:rowOff>
    </xdr:from>
    <xdr:ext cx="736600" cy="259045"/>
    <xdr:sp macro="" textlink="">
      <xdr:nvSpPr>
        <xdr:cNvPr id="260" name="テキスト ボックス 259"/>
        <xdr:cNvSpPr txBox="1"/>
      </xdr:nvSpPr>
      <xdr:spPr>
        <a:xfrm>
          <a:off x="15290800" y="903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12192</xdr:rowOff>
    </xdr:from>
    <xdr:to>
      <xdr:col>21</xdr:col>
      <xdr:colOff>412750</xdr:colOff>
      <xdr:row>54</xdr:row>
      <xdr:rowOff>113792</xdr:rowOff>
    </xdr:to>
    <xdr:sp macro="" textlink="">
      <xdr:nvSpPr>
        <xdr:cNvPr id="261" name="円/楕円 260"/>
        <xdr:cNvSpPr/>
      </xdr:nvSpPr>
      <xdr:spPr>
        <a:xfrm>
          <a:off x="14732000" y="927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123969</xdr:rowOff>
    </xdr:from>
    <xdr:ext cx="762000" cy="259045"/>
    <xdr:sp macro="" textlink="">
      <xdr:nvSpPr>
        <xdr:cNvPr id="262" name="テキスト ボックス 261"/>
        <xdr:cNvSpPr txBox="1"/>
      </xdr:nvSpPr>
      <xdr:spPr>
        <a:xfrm>
          <a:off x="14401800" y="903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44196</xdr:rowOff>
    </xdr:from>
    <xdr:to>
      <xdr:col>20</xdr:col>
      <xdr:colOff>209550</xdr:colOff>
      <xdr:row>54</xdr:row>
      <xdr:rowOff>145796</xdr:rowOff>
    </xdr:to>
    <xdr:sp macro="" textlink="">
      <xdr:nvSpPr>
        <xdr:cNvPr id="263" name="円/楕円 262"/>
        <xdr:cNvSpPr/>
      </xdr:nvSpPr>
      <xdr:spPr>
        <a:xfrm>
          <a:off x="13843000" y="930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155973</xdr:rowOff>
    </xdr:from>
    <xdr:ext cx="762000" cy="259045"/>
    <xdr:sp macro="" textlink="">
      <xdr:nvSpPr>
        <xdr:cNvPr id="264" name="テキスト ボックス 263"/>
        <xdr:cNvSpPr txBox="1"/>
      </xdr:nvSpPr>
      <xdr:spPr>
        <a:xfrm>
          <a:off x="13512800" y="907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16764</xdr:rowOff>
    </xdr:from>
    <xdr:to>
      <xdr:col>19</xdr:col>
      <xdr:colOff>6350</xdr:colOff>
      <xdr:row>54</xdr:row>
      <xdr:rowOff>118364</xdr:rowOff>
    </xdr:to>
    <xdr:sp macro="" textlink="">
      <xdr:nvSpPr>
        <xdr:cNvPr id="265" name="円/楕円 264"/>
        <xdr:cNvSpPr/>
      </xdr:nvSpPr>
      <xdr:spPr>
        <a:xfrm>
          <a:off x="12954000" y="927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128541</xdr:rowOff>
    </xdr:from>
    <xdr:ext cx="762000" cy="259045"/>
    <xdr:sp macro="" textlink="">
      <xdr:nvSpPr>
        <xdr:cNvPr id="266" name="テキスト ボックス 265"/>
        <xdr:cNvSpPr txBox="1"/>
      </xdr:nvSpPr>
      <xdr:spPr>
        <a:xfrm>
          <a:off x="12623800" y="904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67" name="正方形/長方形 26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68" name="正方形/長方形 26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69" name="正方形/長方形 26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0" name="正方形/長方形 26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1" name="正方形/長方形 27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2" name="正方形/長方形 27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3" name="正方形/長方形 27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4" name="正方形/長方形 27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75" name="正方形/長方形 27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76" name="正方形/長方形 27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77" name="テキスト ボックス 27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類似団体の平均値を上回る数値となっていますが、これは一般廃棄物処理業務や消防業務を一部事務組合で行っているためです。</a:t>
          </a:r>
          <a:endParaRPr kumimoji="1" lang="en-US" altLang="ja-JP" sz="1300">
            <a:latin typeface="ＭＳ Ｐゴシック"/>
          </a:endParaRPr>
        </a:p>
        <a:p>
          <a:r>
            <a:rPr kumimoji="1" lang="ja-JP" altLang="en-US" sz="1300">
              <a:latin typeface="ＭＳ Ｐゴシック"/>
            </a:rPr>
            <a:t>これら一部事務組合の人口</a:t>
          </a:r>
          <a:r>
            <a:rPr kumimoji="1" lang="en-US" altLang="ja-JP" sz="1300">
              <a:latin typeface="ＭＳ Ｐゴシック"/>
            </a:rPr>
            <a:t>1</a:t>
          </a:r>
          <a:r>
            <a:rPr kumimoji="1" lang="ja-JP" altLang="en-US" sz="1300">
              <a:latin typeface="ＭＳ Ｐゴシック"/>
            </a:rPr>
            <a:t>人当たり決算額を抑制していくことが今後の行政課題です。</a:t>
          </a:r>
          <a:endParaRPr kumimoji="1" lang="en-US" altLang="ja-JP" sz="1300">
            <a:latin typeface="ＭＳ Ｐゴシック"/>
          </a:endParaRPr>
        </a:p>
        <a:p>
          <a:r>
            <a:rPr kumimoji="1" lang="ja-JP" altLang="en-US" sz="1300">
              <a:latin typeface="ＭＳ Ｐゴシック"/>
            </a:rPr>
            <a:t>各団体への補助金の見直しも進め、補助費の総額を圧縮するよう努めます。</a:t>
          </a:r>
        </a:p>
      </xdr:txBody>
    </xdr:sp>
    <xdr:clientData/>
  </xdr:twoCellAnchor>
  <xdr:oneCellAnchor>
    <xdr:from>
      <xdr:col>18</xdr:col>
      <xdr:colOff>44450</xdr:colOff>
      <xdr:row>29</xdr:row>
      <xdr:rowOff>107950</xdr:rowOff>
    </xdr:from>
    <xdr:ext cx="298543" cy="225703"/>
    <xdr:sp macro="" textlink="">
      <xdr:nvSpPr>
        <xdr:cNvPr id="278" name="テキスト ボックス 27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79" name="直線コネクタ 27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0" name="テキスト ボックス 27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81" name="直線コネクタ 280"/>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82" name="テキスト ボックス 281"/>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83" name="直線コネクタ 282"/>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84" name="テキスト ボックス 283"/>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85" name="直線コネクタ 284"/>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86" name="テキスト ボックス 285"/>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87" name="直線コネクタ 286"/>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88" name="テキスト ボックス 287"/>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89" name="直線コネクタ 288"/>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0" name="テキスト ボックス 289"/>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291" name="直線コネクタ 290"/>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292" name="テキスト ボックス 291"/>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141696</xdr:rowOff>
    </xdr:from>
    <xdr:to>
      <xdr:col>24</xdr:col>
      <xdr:colOff>31750</xdr:colOff>
      <xdr:row>40</xdr:row>
      <xdr:rowOff>130266</xdr:rowOff>
    </xdr:to>
    <xdr:cxnSp macro="">
      <xdr:nvCxnSpPr>
        <xdr:cNvPr id="295" name="直線コネクタ 294"/>
        <xdr:cNvCxnSpPr/>
      </xdr:nvCxnSpPr>
      <xdr:spPr>
        <a:xfrm flipV="1">
          <a:off x="16510000" y="5799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102343</xdr:rowOff>
    </xdr:from>
    <xdr:ext cx="762000" cy="259045"/>
    <xdr:sp macro="" textlink="">
      <xdr:nvSpPr>
        <xdr:cNvPr id="296" name="補助費等最小値テキスト"/>
        <xdr:cNvSpPr txBox="1"/>
      </xdr:nvSpPr>
      <xdr:spPr>
        <a:xfrm>
          <a:off x="16598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21.3</a:t>
          </a:r>
          <a:endParaRPr kumimoji="1" lang="ja-JP" altLang="en-US" sz="1000" b="1">
            <a:latin typeface="ＭＳ Ｐゴシック"/>
          </a:endParaRPr>
        </a:p>
      </xdr:txBody>
    </xdr:sp>
    <xdr:clientData/>
  </xdr:oneCellAnchor>
  <xdr:twoCellAnchor>
    <xdr:from>
      <xdr:col>23</xdr:col>
      <xdr:colOff>628650</xdr:colOff>
      <xdr:row>40</xdr:row>
      <xdr:rowOff>130266</xdr:rowOff>
    </xdr:from>
    <xdr:to>
      <xdr:col>24</xdr:col>
      <xdr:colOff>120650</xdr:colOff>
      <xdr:row>40</xdr:row>
      <xdr:rowOff>130266</xdr:rowOff>
    </xdr:to>
    <xdr:cxnSp macro="">
      <xdr:nvCxnSpPr>
        <xdr:cNvPr id="297" name="直線コネクタ 296"/>
        <xdr:cNvCxnSpPr/>
      </xdr:nvCxnSpPr>
      <xdr:spPr>
        <a:xfrm>
          <a:off x="16421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56623</xdr:rowOff>
    </xdr:from>
    <xdr:ext cx="762000" cy="259045"/>
    <xdr:sp macro="" textlink="">
      <xdr:nvSpPr>
        <xdr:cNvPr id="298" name="補助費等最大値テキスト"/>
        <xdr:cNvSpPr txBox="1"/>
      </xdr:nvSpPr>
      <xdr:spPr>
        <a:xfrm>
          <a:off x="16598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a:t>
          </a:r>
          <a:endParaRPr kumimoji="1" lang="ja-JP" altLang="en-US" sz="1000" b="1">
            <a:latin typeface="ＭＳ Ｐゴシック"/>
          </a:endParaRPr>
        </a:p>
      </xdr:txBody>
    </xdr:sp>
    <xdr:clientData/>
  </xdr:oneCellAnchor>
  <xdr:twoCellAnchor>
    <xdr:from>
      <xdr:col>23</xdr:col>
      <xdr:colOff>628650</xdr:colOff>
      <xdr:row>33</xdr:row>
      <xdr:rowOff>141696</xdr:rowOff>
    </xdr:from>
    <xdr:to>
      <xdr:col>24</xdr:col>
      <xdr:colOff>120650</xdr:colOff>
      <xdr:row>33</xdr:row>
      <xdr:rowOff>141696</xdr:rowOff>
    </xdr:to>
    <xdr:cxnSp macro="">
      <xdr:nvCxnSpPr>
        <xdr:cNvPr id="299" name="直線コネクタ 298"/>
        <xdr:cNvCxnSpPr/>
      </xdr:nvCxnSpPr>
      <xdr:spPr>
        <a:xfrm>
          <a:off x="16421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40</xdr:row>
      <xdr:rowOff>6169</xdr:rowOff>
    </xdr:from>
    <xdr:to>
      <xdr:col>24</xdr:col>
      <xdr:colOff>31750</xdr:colOff>
      <xdr:row>40</xdr:row>
      <xdr:rowOff>38826</xdr:rowOff>
    </xdr:to>
    <xdr:cxnSp macro="">
      <xdr:nvCxnSpPr>
        <xdr:cNvPr id="300" name="直線コネクタ 299"/>
        <xdr:cNvCxnSpPr/>
      </xdr:nvCxnSpPr>
      <xdr:spPr>
        <a:xfrm flipV="1">
          <a:off x="15671800" y="686416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15983</xdr:rowOff>
    </xdr:from>
    <xdr:ext cx="762000" cy="259045"/>
    <xdr:sp macro="" textlink="">
      <xdr:nvSpPr>
        <xdr:cNvPr id="301" name="補助費等平均値テキスト"/>
        <xdr:cNvSpPr txBox="1"/>
      </xdr:nvSpPr>
      <xdr:spPr>
        <a:xfrm>
          <a:off x="16598900" y="6188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170906</xdr:rowOff>
    </xdr:from>
    <xdr:to>
      <xdr:col>24</xdr:col>
      <xdr:colOff>82550</xdr:colOff>
      <xdr:row>37</xdr:row>
      <xdr:rowOff>101056</xdr:rowOff>
    </xdr:to>
    <xdr:sp macro="" textlink="">
      <xdr:nvSpPr>
        <xdr:cNvPr id="302" name="フローチャート : 判断 301"/>
        <xdr:cNvSpPr/>
      </xdr:nvSpPr>
      <xdr:spPr>
        <a:xfrm>
          <a:off x="16459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40</xdr:row>
      <xdr:rowOff>38826</xdr:rowOff>
    </xdr:from>
    <xdr:to>
      <xdr:col>22</xdr:col>
      <xdr:colOff>565150</xdr:colOff>
      <xdr:row>40</xdr:row>
      <xdr:rowOff>130266</xdr:rowOff>
    </xdr:to>
    <xdr:cxnSp macro="">
      <xdr:nvCxnSpPr>
        <xdr:cNvPr id="303" name="直線コネクタ 302"/>
        <xdr:cNvCxnSpPr/>
      </xdr:nvCxnSpPr>
      <xdr:spPr>
        <a:xfrm flipV="1">
          <a:off x="14782800" y="689682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38644</xdr:rowOff>
    </xdr:from>
    <xdr:to>
      <xdr:col>22</xdr:col>
      <xdr:colOff>615950</xdr:colOff>
      <xdr:row>37</xdr:row>
      <xdr:rowOff>140244</xdr:rowOff>
    </xdr:to>
    <xdr:sp macro="" textlink="">
      <xdr:nvSpPr>
        <xdr:cNvPr id="304" name="フローチャート : 判断 303"/>
        <xdr:cNvSpPr/>
      </xdr:nvSpPr>
      <xdr:spPr>
        <a:xfrm>
          <a:off x="156210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150421</xdr:rowOff>
    </xdr:from>
    <xdr:ext cx="736600" cy="259045"/>
    <xdr:sp macro="" textlink="">
      <xdr:nvSpPr>
        <xdr:cNvPr id="305" name="テキスト ボックス 304"/>
        <xdr:cNvSpPr txBox="1"/>
      </xdr:nvSpPr>
      <xdr:spPr>
        <a:xfrm>
          <a:off x="15290800" y="6151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40</xdr:row>
      <xdr:rowOff>51888</xdr:rowOff>
    </xdr:from>
    <xdr:to>
      <xdr:col>21</xdr:col>
      <xdr:colOff>361950</xdr:colOff>
      <xdr:row>40</xdr:row>
      <xdr:rowOff>130266</xdr:rowOff>
    </xdr:to>
    <xdr:cxnSp macro="">
      <xdr:nvCxnSpPr>
        <xdr:cNvPr id="306" name="直線コネクタ 305"/>
        <xdr:cNvCxnSpPr/>
      </xdr:nvCxnSpPr>
      <xdr:spPr>
        <a:xfrm>
          <a:off x="13893800" y="6909888"/>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164374</xdr:rowOff>
    </xdr:from>
    <xdr:to>
      <xdr:col>21</xdr:col>
      <xdr:colOff>412750</xdr:colOff>
      <xdr:row>37</xdr:row>
      <xdr:rowOff>94524</xdr:rowOff>
    </xdr:to>
    <xdr:sp macro="" textlink="">
      <xdr:nvSpPr>
        <xdr:cNvPr id="307" name="フローチャート : 判断 306"/>
        <xdr:cNvSpPr/>
      </xdr:nvSpPr>
      <xdr:spPr>
        <a:xfrm>
          <a:off x="14732000" y="633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104701</xdr:rowOff>
    </xdr:from>
    <xdr:ext cx="762000" cy="259045"/>
    <xdr:sp macro="" textlink="">
      <xdr:nvSpPr>
        <xdr:cNvPr id="308" name="テキスト ボックス 307"/>
        <xdr:cNvSpPr txBox="1"/>
      </xdr:nvSpPr>
      <xdr:spPr>
        <a:xfrm>
          <a:off x="14401800" y="610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641350</xdr:colOff>
      <xdr:row>40</xdr:row>
      <xdr:rowOff>12700</xdr:rowOff>
    </xdr:from>
    <xdr:to>
      <xdr:col>20</xdr:col>
      <xdr:colOff>158750</xdr:colOff>
      <xdr:row>40</xdr:row>
      <xdr:rowOff>51888</xdr:rowOff>
    </xdr:to>
    <xdr:cxnSp macro="">
      <xdr:nvCxnSpPr>
        <xdr:cNvPr id="309" name="直線コネクタ 308"/>
        <xdr:cNvCxnSpPr/>
      </xdr:nvCxnSpPr>
      <xdr:spPr>
        <a:xfrm>
          <a:off x="13004800" y="687070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157843</xdr:rowOff>
    </xdr:from>
    <xdr:to>
      <xdr:col>20</xdr:col>
      <xdr:colOff>209550</xdr:colOff>
      <xdr:row>37</xdr:row>
      <xdr:rowOff>87993</xdr:rowOff>
    </xdr:to>
    <xdr:sp macro="" textlink="">
      <xdr:nvSpPr>
        <xdr:cNvPr id="310" name="フローチャート : 判断 309"/>
        <xdr:cNvSpPr/>
      </xdr:nvSpPr>
      <xdr:spPr>
        <a:xfrm>
          <a:off x="13843000" y="633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98170</xdr:rowOff>
    </xdr:from>
    <xdr:ext cx="762000" cy="259045"/>
    <xdr:sp macro="" textlink="">
      <xdr:nvSpPr>
        <xdr:cNvPr id="311" name="テキスト ボックス 310"/>
        <xdr:cNvSpPr txBox="1"/>
      </xdr:nvSpPr>
      <xdr:spPr>
        <a:xfrm>
          <a:off x="13512800" y="609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5987</xdr:rowOff>
    </xdr:from>
    <xdr:to>
      <xdr:col>19</xdr:col>
      <xdr:colOff>6350</xdr:colOff>
      <xdr:row>37</xdr:row>
      <xdr:rowOff>107587</xdr:rowOff>
    </xdr:to>
    <xdr:sp macro="" textlink="">
      <xdr:nvSpPr>
        <xdr:cNvPr id="312" name="フローチャート : 判断 311"/>
        <xdr:cNvSpPr/>
      </xdr:nvSpPr>
      <xdr:spPr>
        <a:xfrm>
          <a:off x="12954000" y="63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117764</xdr:rowOff>
    </xdr:from>
    <xdr:ext cx="762000" cy="259045"/>
    <xdr:sp macro="" textlink="">
      <xdr:nvSpPr>
        <xdr:cNvPr id="313" name="テキスト ボックス 312"/>
        <xdr:cNvSpPr txBox="1"/>
      </xdr:nvSpPr>
      <xdr:spPr>
        <a:xfrm>
          <a:off x="12623800" y="611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39</xdr:row>
      <xdr:rowOff>126819</xdr:rowOff>
    </xdr:from>
    <xdr:to>
      <xdr:col>24</xdr:col>
      <xdr:colOff>82550</xdr:colOff>
      <xdr:row>40</xdr:row>
      <xdr:rowOff>56969</xdr:rowOff>
    </xdr:to>
    <xdr:sp macro="" textlink="">
      <xdr:nvSpPr>
        <xdr:cNvPr id="319" name="円/楕円 318"/>
        <xdr:cNvSpPr/>
      </xdr:nvSpPr>
      <xdr:spPr>
        <a:xfrm>
          <a:off x="16459200" y="681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39</xdr:row>
      <xdr:rowOff>35396</xdr:rowOff>
    </xdr:from>
    <xdr:ext cx="762000" cy="259045"/>
    <xdr:sp macro="" textlink="">
      <xdr:nvSpPr>
        <xdr:cNvPr id="320" name="補助費等該当値テキスト"/>
        <xdr:cNvSpPr txBox="1"/>
      </xdr:nvSpPr>
      <xdr:spPr>
        <a:xfrm>
          <a:off x="16598900" y="67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22</xdr:col>
      <xdr:colOff>514350</xdr:colOff>
      <xdr:row>39</xdr:row>
      <xdr:rowOff>159476</xdr:rowOff>
    </xdr:from>
    <xdr:to>
      <xdr:col>22</xdr:col>
      <xdr:colOff>615950</xdr:colOff>
      <xdr:row>40</xdr:row>
      <xdr:rowOff>89626</xdr:rowOff>
    </xdr:to>
    <xdr:sp macro="" textlink="">
      <xdr:nvSpPr>
        <xdr:cNvPr id="321" name="円/楕円 320"/>
        <xdr:cNvSpPr/>
      </xdr:nvSpPr>
      <xdr:spPr>
        <a:xfrm>
          <a:off x="15621000" y="684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40</xdr:row>
      <xdr:rowOff>74403</xdr:rowOff>
    </xdr:from>
    <xdr:ext cx="736600" cy="259045"/>
    <xdr:sp macro="" textlink="">
      <xdr:nvSpPr>
        <xdr:cNvPr id="322" name="テキスト ボックス 321"/>
        <xdr:cNvSpPr txBox="1"/>
      </xdr:nvSpPr>
      <xdr:spPr>
        <a:xfrm>
          <a:off x="15290800" y="6932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21</xdr:col>
      <xdr:colOff>311150</xdr:colOff>
      <xdr:row>40</xdr:row>
      <xdr:rowOff>79466</xdr:rowOff>
    </xdr:from>
    <xdr:to>
      <xdr:col>21</xdr:col>
      <xdr:colOff>412750</xdr:colOff>
      <xdr:row>41</xdr:row>
      <xdr:rowOff>9616</xdr:rowOff>
    </xdr:to>
    <xdr:sp macro="" textlink="">
      <xdr:nvSpPr>
        <xdr:cNvPr id="323" name="円/楕円 322"/>
        <xdr:cNvSpPr/>
      </xdr:nvSpPr>
      <xdr:spPr>
        <a:xfrm>
          <a:off x="14732000" y="693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40</xdr:row>
      <xdr:rowOff>165843</xdr:rowOff>
    </xdr:from>
    <xdr:ext cx="762000" cy="259045"/>
    <xdr:sp macro="" textlink="">
      <xdr:nvSpPr>
        <xdr:cNvPr id="324" name="テキスト ボックス 323"/>
        <xdr:cNvSpPr txBox="1"/>
      </xdr:nvSpPr>
      <xdr:spPr>
        <a:xfrm>
          <a:off x="14401800" y="7023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20</xdr:col>
      <xdr:colOff>107950</xdr:colOff>
      <xdr:row>40</xdr:row>
      <xdr:rowOff>1088</xdr:rowOff>
    </xdr:from>
    <xdr:to>
      <xdr:col>20</xdr:col>
      <xdr:colOff>209550</xdr:colOff>
      <xdr:row>40</xdr:row>
      <xdr:rowOff>102688</xdr:rowOff>
    </xdr:to>
    <xdr:sp macro="" textlink="">
      <xdr:nvSpPr>
        <xdr:cNvPr id="325" name="円/楕円 324"/>
        <xdr:cNvSpPr/>
      </xdr:nvSpPr>
      <xdr:spPr>
        <a:xfrm>
          <a:off x="13843000" y="685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40</xdr:row>
      <xdr:rowOff>87465</xdr:rowOff>
    </xdr:from>
    <xdr:ext cx="762000" cy="259045"/>
    <xdr:sp macro="" textlink="">
      <xdr:nvSpPr>
        <xdr:cNvPr id="326" name="テキスト ボックス 325"/>
        <xdr:cNvSpPr txBox="1"/>
      </xdr:nvSpPr>
      <xdr:spPr>
        <a:xfrm>
          <a:off x="13512800" y="694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18</xdr:col>
      <xdr:colOff>590550</xdr:colOff>
      <xdr:row>39</xdr:row>
      <xdr:rowOff>133350</xdr:rowOff>
    </xdr:from>
    <xdr:to>
      <xdr:col>19</xdr:col>
      <xdr:colOff>6350</xdr:colOff>
      <xdr:row>40</xdr:row>
      <xdr:rowOff>63500</xdr:rowOff>
    </xdr:to>
    <xdr:sp macro="" textlink="">
      <xdr:nvSpPr>
        <xdr:cNvPr id="327" name="円/楕円 326"/>
        <xdr:cNvSpPr/>
      </xdr:nvSpPr>
      <xdr:spPr>
        <a:xfrm>
          <a:off x="12954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40</xdr:row>
      <xdr:rowOff>48277</xdr:rowOff>
    </xdr:from>
    <xdr:ext cx="762000" cy="259045"/>
    <xdr:sp macro="" textlink="">
      <xdr:nvSpPr>
        <xdr:cNvPr id="328" name="テキスト ボックス 327"/>
        <xdr:cNvSpPr txBox="1"/>
      </xdr:nvSpPr>
      <xdr:spPr>
        <a:xfrm>
          <a:off x="12623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過去２０年にわたり新発債を抑制してきたことから、類似団体と比較しても、かなり低い数値で推移しています。</a:t>
          </a:r>
          <a:endParaRPr kumimoji="1" lang="en-US" altLang="ja-JP" sz="1300">
            <a:latin typeface="ＭＳ Ｐゴシック"/>
          </a:endParaRPr>
        </a:p>
        <a:p>
          <a:r>
            <a:rPr kumimoji="1" lang="ja-JP" altLang="en-US" sz="1300">
              <a:latin typeface="ＭＳ Ｐゴシック"/>
            </a:rPr>
            <a:t>また、下水道事業や一部事務組合の操出金を含めた公債費に準ずる費用の人口</a:t>
          </a:r>
          <a:r>
            <a:rPr kumimoji="1" lang="en-US" altLang="ja-JP" sz="1300">
              <a:latin typeface="ＭＳ Ｐゴシック"/>
            </a:rPr>
            <a:t>1</a:t>
          </a:r>
          <a:r>
            <a:rPr kumimoji="1" lang="ja-JP" altLang="en-US" sz="1300">
              <a:latin typeface="ＭＳ Ｐゴシック"/>
            </a:rPr>
            <a:t>人当たりの歳出決算額についても類似団体を下回っています。</a:t>
          </a:r>
          <a:endParaRPr kumimoji="1" lang="en-US" altLang="ja-JP" sz="1300">
            <a:latin typeface="ＭＳ Ｐゴシック"/>
          </a:endParaRPr>
        </a:p>
        <a:p>
          <a:r>
            <a:rPr kumimoji="1" lang="ja-JP" altLang="en-US" sz="1300">
              <a:latin typeface="ＭＳ Ｐゴシック"/>
            </a:rPr>
            <a:t>今後も将来世代が負担すべき費用は考慮しつつ、新発債をできる限り抑制し、なるべく将来世代の負担を軽減するよう努めます。</a:t>
          </a:r>
        </a:p>
      </xdr:txBody>
    </xdr:sp>
    <xdr:clientData/>
  </xdr:twoCellAnchor>
  <xdr:oneCellAnchor>
    <xdr:from>
      <xdr:col>1</xdr:col>
      <xdr:colOff>28575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3" name="直線コネクタ 34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4" name="テキスト ボックス 34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5" name="直線コネクタ 34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6" name="テキスト ボックス 34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7" name="直線コネクタ 34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48" name="テキスト ボックス 34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49" name="直線コネクタ 34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0" name="テキスト ボックス 34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69850</xdr:rowOff>
    </xdr:from>
    <xdr:to>
      <xdr:col>7</xdr:col>
      <xdr:colOff>15875</xdr:colOff>
      <xdr:row>81</xdr:row>
      <xdr:rowOff>133858</xdr:rowOff>
    </xdr:to>
    <xdr:cxnSp macro="">
      <xdr:nvCxnSpPr>
        <xdr:cNvPr id="353" name="直線コネクタ 352"/>
        <xdr:cNvCxnSpPr/>
      </xdr:nvCxnSpPr>
      <xdr:spPr>
        <a:xfrm flipV="1">
          <a:off x="4826000" y="12585700"/>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105935</xdr:rowOff>
    </xdr:from>
    <xdr:ext cx="762000" cy="259045"/>
    <xdr:sp macro="" textlink="">
      <xdr:nvSpPr>
        <xdr:cNvPr id="354" name="公債費最小値テキスト"/>
        <xdr:cNvSpPr txBox="1"/>
      </xdr:nvSpPr>
      <xdr:spPr>
        <a:xfrm>
          <a:off x="4914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31.4</a:t>
          </a:r>
          <a:endParaRPr kumimoji="1" lang="ja-JP" altLang="en-US" sz="1000" b="1">
            <a:latin typeface="ＭＳ Ｐゴシック"/>
          </a:endParaRPr>
        </a:p>
      </xdr:txBody>
    </xdr:sp>
    <xdr:clientData/>
  </xdr:oneCellAnchor>
  <xdr:twoCellAnchor>
    <xdr:from>
      <xdr:col>6</xdr:col>
      <xdr:colOff>612775</xdr:colOff>
      <xdr:row>81</xdr:row>
      <xdr:rowOff>133858</xdr:rowOff>
    </xdr:from>
    <xdr:to>
      <xdr:col>7</xdr:col>
      <xdr:colOff>104775</xdr:colOff>
      <xdr:row>81</xdr:row>
      <xdr:rowOff>133858</xdr:rowOff>
    </xdr:to>
    <xdr:cxnSp macro="">
      <xdr:nvCxnSpPr>
        <xdr:cNvPr id="355" name="直線コネクタ 354"/>
        <xdr:cNvCxnSpPr/>
      </xdr:nvCxnSpPr>
      <xdr:spPr>
        <a:xfrm>
          <a:off x="4737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156227</xdr:rowOff>
    </xdr:from>
    <xdr:ext cx="762000" cy="259045"/>
    <xdr:sp macro="" textlink="">
      <xdr:nvSpPr>
        <xdr:cNvPr id="356"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6</xdr:col>
      <xdr:colOff>612775</xdr:colOff>
      <xdr:row>73</xdr:row>
      <xdr:rowOff>69850</xdr:rowOff>
    </xdr:from>
    <xdr:to>
      <xdr:col>7</xdr:col>
      <xdr:colOff>104775</xdr:colOff>
      <xdr:row>73</xdr:row>
      <xdr:rowOff>69850</xdr:rowOff>
    </xdr:to>
    <xdr:cxnSp macro="">
      <xdr:nvCxnSpPr>
        <xdr:cNvPr id="357" name="直線コネクタ 356"/>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73</xdr:row>
      <xdr:rowOff>133858</xdr:rowOff>
    </xdr:from>
    <xdr:to>
      <xdr:col>7</xdr:col>
      <xdr:colOff>15875</xdr:colOff>
      <xdr:row>74</xdr:row>
      <xdr:rowOff>30988</xdr:rowOff>
    </xdr:to>
    <xdr:cxnSp macro="">
      <xdr:nvCxnSpPr>
        <xdr:cNvPr id="358" name="直線コネクタ 357"/>
        <xdr:cNvCxnSpPr/>
      </xdr:nvCxnSpPr>
      <xdr:spPr>
        <a:xfrm flipV="1">
          <a:off x="3987800" y="1264970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59707</xdr:rowOff>
    </xdr:from>
    <xdr:ext cx="762000" cy="259045"/>
    <xdr:sp macro="" textlink="">
      <xdr:nvSpPr>
        <xdr:cNvPr id="359" name="公債費平均値テキスト"/>
        <xdr:cNvSpPr txBox="1"/>
      </xdr:nvSpPr>
      <xdr:spPr>
        <a:xfrm>
          <a:off x="4914900" y="13261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87630</xdr:rowOff>
    </xdr:from>
    <xdr:to>
      <xdr:col>7</xdr:col>
      <xdr:colOff>66675</xdr:colOff>
      <xdr:row>78</xdr:row>
      <xdr:rowOff>17780</xdr:rowOff>
    </xdr:to>
    <xdr:sp macro="" textlink="">
      <xdr:nvSpPr>
        <xdr:cNvPr id="360" name="フローチャート : 判断 359"/>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30988</xdr:rowOff>
    </xdr:from>
    <xdr:to>
      <xdr:col>5</xdr:col>
      <xdr:colOff>549275</xdr:colOff>
      <xdr:row>74</xdr:row>
      <xdr:rowOff>40132</xdr:rowOff>
    </xdr:to>
    <xdr:cxnSp macro="">
      <xdr:nvCxnSpPr>
        <xdr:cNvPr id="361" name="直線コネクタ 360"/>
        <xdr:cNvCxnSpPr/>
      </xdr:nvCxnSpPr>
      <xdr:spPr>
        <a:xfrm flipV="1">
          <a:off x="3098800" y="127182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142494</xdr:rowOff>
    </xdr:from>
    <xdr:to>
      <xdr:col>5</xdr:col>
      <xdr:colOff>600075</xdr:colOff>
      <xdr:row>78</xdr:row>
      <xdr:rowOff>72644</xdr:rowOff>
    </xdr:to>
    <xdr:sp macro="" textlink="">
      <xdr:nvSpPr>
        <xdr:cNvPr id="362" name="フローチャート : 判断 361"/>
        <xdr:cNvSpPr/>
      </xdr:nvSpPr>
      <xdr:spPr>
        <a:xfrm>
          <a:off x="3937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57421</xdr:rowOff>
    </xdr:from>
    <xdr:ext cx="736600" cy="259045"/>
    <xdr:sp macro="" textlink="">
      <xdr:nvSpPr>
        <xdr:cNvPr id="363" name="テキスト ボックス 362"/>
        <xdr:cNvSpPr txBox="1"/>
      </xdr:nvSpPr>
      <xdr:spPr>
        <a:xfrm>
          <a:off x="3606800" y="13430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35560</xdr:rowOff>
    </xdr:from>
    <xdr:to>
      <xdr:col>4</xdr:col>
      <xdr:colOff>346075</xdr:colOff>
      <xdr:row>74</xdr:row>
      <xdr:rowOff>40132</xdr:rowOff>
    </xdr:to>
    <xdr:cxnSp macro="">
      <xdr:nvCxnSpPr>
        <xdr:cNvPr id="364" name="直線コネクタ 363"/>
        <xdr:cNvCxnSpPr/>
      </xdr:nvCxnSpPr>
      <xdr:spPr>
        <a:xfrm>
          <a:off x="2209800" y="127228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142494</xdr:rowOff>
    </xdr:from>
    <xdr:to>
      <xdr:col>4</xdr:col>
      <xdr:colOff>396875</xdr:colOff>
      <xdr:row>78</xdr:row>
      <xdr:rowOff>72644</xdr:rowOff>
    </xdr:to>
    <xdr:sp macro="" textlink="">
      <xdr:nvSpPr>
        <xdr:cNvPr id="365" name="フローチャート : 判断 364"/>
        <xdr:cNvSpPr/>
      </xdr:nvSpPr>
      <xdr:spPr>
        <a:xfrm>
          <a:off x="3048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57421</xdr:rowOff>
    </xdr:from>
    <xdr:ext cx="762000" cy="259045"/>
    <xdr:sp macro="" textlink="">
      <xdr:nvSpPr>
        <xdr:cNvPr id="366" name="テキスト ボックス 365"/>
        <xdr:cNvSpPr txBox="1"/>
      </xdr:nvSpPr>
      <xdr:spPr>
        <a:xfrm>
          <a:off x="2717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35560</xdr:rowOff>
    </xdr:from>
    <xdr:to>
      <xdr:col>3</xdr:col>
      <xdr:colOff>142875</xdr:colOff>
      <xdr:row>74</xdr:row>
      <xdr:rowOff>35560</xdr:rowOff>
    </xdr:to>
    <xdr:cxnSp macro="">
      <xdr:nvCxnSpPr>
        <xdr:cNvPr id="367" name="直線コネクタ 366"/>
        <xdr:cNvCxnSpPr/>
      </xdr:nvCxnSpPr>
      <xdr:spPr>
        <a:xfrm>
          <a:off x="1320800" y="12722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3048</xdr:rowOff>
    </xdr:from>
    <xdr:to>
      <xdr:col>3</xdr:col>
      <xdr:colOff>193675</xdr:colOff>
      <xdr:row>78</xdr:row>
      <xdr:rowOff>104648</xdr:rowOff>
    </xdr:to>
    <xdr:sp macro="" textlink="">
      <xdr:nvSpPr>
        <xdr:cNvPr id="368" name="フローチャート : 判断 367"/>
        <xdr:cNvSpPr/>
      </xdr:nvSpPr>
      <xdr:spPr>
        <a:xfrm>
          <a:off x="2159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89425</xdr:rowOff>
    </xdr:from>
    <xdr:ext cx="762000" cy="259045"/>
    <xdr:sp macro="" textlink="">
      <xdr:nvSpPr>
        <xdr:cNvPr id="369" name="テキスト ボックス 368"/>
        <xdr:cNvSpPr txBox="1"/>
      </xdr:nvSpPr>
      <xdr:spPr>
        <a:xfrm>
          <a:off x="1828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76200</xdr:rowOff>
    </xdr:from>
    <xdr:to>
      <xdr:col>1</xdr:col>
      <xdr:colOff>676275</xdr:colOff>
      <xdr:row>79</xdr:row>
      <xdr:rowOff>6350</xdr:rowOff>
    </xdr:to>
    <xdr:sp macro="" textlink="">
      <xdr:nvSpPr>
        <xdr:cNvPr id="370" name="フローチャート : 判断 369"/>
        <xdr:cNvSpPr/>
      </xdr:nvSpPr>
      <xdr:spPr>
        <a:xfrm>
          <a:off x="12700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162577</xdr:rowOff>
    </xdr:from>
    <xdr:ext cx="762000" cy="259045"/>
    <xdr:sp macro="" textlink="">
      <xdr:nvSpPr>
        <xdr:cNvPr id="371" name="テキスト ボックス 370"/>
        <xdr:cNvSpPr txBox="1"/>
      </xdr:nvSpPr>
      <xdr:spPr>
        <a:xfrm>
          <a:off x="939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73</xdr:row>
      <xdr:rowOff>83058</xdr:rowOff>
    </xdr:from>
    <xdr:to>
      <xdr:col>7</xdr:col>
      <xdr:colOff>66675</xdr:colOff>
      <xdr:row>74</xdr:row>
      <xdr:rowOff>13208</xdr:rowOff>
    </xdr:to>
    <xdr:sp macro="" textlink="">
      <xdr:nvSpPr>
        <xdr:cNvPr id="377" name="円/楕円 376"/>
        <xdr:cNvSpPr/>
      </xdr:nvSpPr>
      <xdr:spPr>
        <a:xfrm>
          <a:off x="4775200" y="1259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72</xdr:row>
      <xdr:rowOff>163085</xdr:rowOff>
    </xdr:from>
    <xdr:ext cx="762000" cy="259045"/>
    <xdr:sp macro="" textlink="">
      <xdr:nvSpPr>
        <xdr:cNvPr id="378" name="公債費該当値テキスト"/>
        <xdr:cNvSpPr txBox="1"/>
      </xdr:nvSpPr>
      <xdr:spPr>
        <a:xfrm>
          <a:off x="4914900" y="125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5</xdr:col>
      <xdr:colOff>498475</xdr:colOff>
      <xdr:row>73</xdr:row>
      <xdr:rowOff>151638</xdr:rowOff>
    </xdr:from>
    <xdr:to>
      <xdr:col>5</xdr:col>
      <xdr:colOff>600075</xdr:colOff>
      <xdr:row>74</xdr:row>
      <xdr:rowOff>81788</xdr:rowOff>
    </xdr:to>
    <xdr:sp macro="" textlink="">
      <xdr:nvSpPr>
        <xdr:cNvPr id="379" name="円/楕円 378"/>
        <xdr:cNvSpPr/>
      </xdr:nvSpPr>
      <xdr:spPr>
        <a:xfrm>
          <a:off x="3937000" y="1266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72</xdr:row>
      <xdr:rowOff>91965</xdr:rowOff>
    </xdr:from>
    <xdr:ext cx="736600" cy="259045"/>
    <xdr:sp macro="" textlink="">
      <xdr:nvSpPr>
        <xdr:cNvPr id="380" name="テキスト ボックス 379"/>
        <xdr:cNvSpPr txBox="1"/>
      </xdr:nvSpPr>
      <xdr:spPr>
        <a:xfrm>
          <a:off x="3606800" y="12436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4</xdr:col>
      <xdr:colOff>295275</xdr:colOff>
      <xdr:row>73</xdr:row>
      <xdr:rowOff>160782</xdr:rowOff>
    </xdr:from>
    <xdr:to>
      <xdr:col>4</xdr:col>
      <xdr:colOff>396875</xdr:colOff>
      <xdr:row>74</xdr:row>
      <xdr:rowOff>90932</xdr:rowOff>
    </xdr:to>
    <xdr:sp macro="" textlink="">
      <xdr:nvSpPr>
        <xdr:cNvPr id="381" name="円/楕円 380"/>
        <xdr:cNvSpPr/>
      </xdr:nvSpPr>
      <xdr:spPr>
        <a:xfrm>
          <a:off x="3048000" y="1267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72</xdr:row>
      <xdr:rowOff>101109</xdr:rowOff>
    </xdr:from>
    <xdr:ext cx="762000" cy="259045"/>
    <xdr:sp macro="" textlink="">
      <xdr:nvSpPr>
        <xdr:cNvPr id="382" name="テキスト ボックス 381"/>
        <xdr:cNvSpPr txBox="1"/>
      </xdr:nvSpPr>
      <xdr:spPr>
        <a:xfrm>
          <a:off x="2717800" y="1244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3</xdr:col>
      <xdr:colOff>92075</xdr:colOff>
      <xdr:row>73</xdr:row>
      <xdr:rowOff>156210</xdr:rowOff>
    </xdr:from>
    <xdr:to>
      <xdr:col>3</xdr:col>
      <xdr:colOff>193675</xdr:colOff>
      <xdr:row>74</xdr:row>
      <xdr:rowOff>86360</xdr:rowOff>
    </xdr:to>
    <xdr:sp macro="" textlink="">
      <xdr:nvSpPr>
        <xdr:cNvPr id="383" name="円/楕円 382"/>
        <xdr:cNvSpPr/>
      </xdr:nvSpPr>
      <xdr:spPr>
        <a:xfrm>
          <a:off x="2159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72</xdr:row>
      <xdr:rowOff>96537</xdr:rowOff>
    </xdr:from>
    <xdr:ext cx="762000" cy="259045"/>
    <xdr:sp macro="" textlink="">
      <xdr:nvSpPr>
        <xdr:cNvPr id="384" name="テキスト ボックス 383"/>
        <xdr:cNvSpPr txBox="1"/>
      </xdr:nvSpPr>
      <xdr:spPr>
        <a:xfrm>
          <a:off x="1828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xdr:col>
      <xdr:colOff>574675</xdr:colOff>
      <xdr:row>73</xdr:row>
      <xdr:rowOff>156210</xdr:rowOff>
    </xdr:from>
    <xdr:to>
      <xdr:col>1</xdr:col>
      <xdr:colOff>676275</xdr:colOff>
      <xdr:row>74</xdr:row>
      <xdr:rowOff>86360</xdr:rowOff>
    </xdr:to>
    <xdr:sp macro="" textlink="">
      <xdr:nvSpPr>
        <xdr:cNvPr id="385" name="円/楕円 384"/>
        <xdr:cNvSpPr/>
      </xdr:nvSpPr>
      <xdr:spPr>
        <a:xfrm>
          <a:off x="1270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72</xdr:row>
      <xdr:rowOff>96537</xdr:rowOff>
    </xdr:from>
    <xdr:ext cx="762000" cy="259045"/>
    <xdr:sp macro="" textlink="">
      <xdr:nvSpPr>
        <xdr:cNvPr id="386" name="テキスト ボックス 385"/>
        <xdr:cNvSpPr txBox="1"/>
      </xdr:nvSpPr>
      <xdr:spPr>
        <a:xfrm>
          <a:off x="939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ほぼ類似団体の平均値と同水準で推移しており、今後の財政運営においても、さらなる経常経費の削減に努めます。</a:t>
          </a:r>
        </a:p>
      </xdr:txBody>
    </xdr:sp>
    <xdr:clientData/>
  </xdr:twoCellAnchor>
  <xdr:oneCellAnchor>
    <xdr:from>
      <xdr:col>18</xdr:col>
      <xdr:colOff>44450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1" name="直線コネクタ 400"/>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2" name="テキスト ボックス 401"/>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3" name="直線コネクタ 402"/>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4" name="テキスト ボックス 403"/>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5" name="直線コネクタ 40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6" name="テキスト ボックス 405"/>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07" name="直線コネクタ 406"/>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08" name="テキスト ボックス 407"/>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09" name="直線コネクタ 408"/>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0" name="テキスト ボックス 409"/>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1" name="直線コネクタ 41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2" name="テキスト ボックス 41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8890</xdr:rowOff>
    </xdr:from>
    <xdr:to>
      <xdr:col>24</xdr:col>
      <xdr:colOff>31750</xdr:colOff>
      <xdr:row>82</xdr:row>
      <xdr:rowOff>20320</xdr:rowOff>
    </xdr:to>
    <xdr:cxnSp macro="">
      <xdr:nvCxnSpPr>
        <xdr:cNvPr id="414" name="直線コネクタ 413"/>
        <xdr:cNvCxnSpPr/>
      </xdr:nvCxnSpPr>
      <xdr:spPr>
        <a:xfrm flipV="1">
          <a:off x="16510000" y="1269619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163847</xdr:rowOff>
    </xdr:from>
    <xdr:ext cx="762000" cy="259045"/>
    <xdr:sp macro="" textlink="">
      <xdr:nvSpPr>
        <xdr:cNvPr id="415" name="公債費以外最小値テキスト"/>
        <xdr:cNvSpPr txBox="1"/>
      </xdr:nvSpPr>
      <xdr:spPr>
        <a:xfrm>
          <a:off x="16598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82</xdr:row>
      <xdr:rowOff>20320</xdr:rowOff>
    </xdr:from>
    <xdr:to>
      <xdr:col>24</xdr:col>
      <xdr:colOff>120650</xdr:colOff>
      <xdr:row>82</xdr:row>
      <xdr:rowOff>20320</xdr:rowOff>
    </xdr:to>
    <xdr:cxnSp macro="">
      <xdr:nvCxnSpPr>
        <xdr:cNvPr id="416" name="直線コネクタ 415"/>
        <xdr:cNvCxnSpPr/>
      </xdr:nvCxnSpPr>
      <xdr:spPr>
        <a:xfrm>
          <a:off x="16421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95267</xdr:rowOff>
    </xdr:from>
    <xdr:ext cx="762000" cy="259045"/>
    <xdr:sp macro="" textlink="">
      <xdr:nvSpPr>
        <xdr:cNvPr id="417" name="公債費以外最大値テキスト"/>
        <xdr:cNvSpPr txBox="1"/>
      </xdr:nvSpPr>
      <xdr:spPr>
        <a:xfrm>
          <a:off x="16598900" y="1243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44.9</a:t>
          </a:r>
          <a:endParaRPr kumimoji="1" lang="ja-JP" altLang="en-US" sz="1000" b="1">
            <a:latin typeface="ＭＳ Ｐゴシック"/>
          </a:endParaRPr>
        </a:p>
      </xdr:txBody>
    </xdr:sp>
    <xdr:clientData/>
  </xdr:oneCellAnchor>
  <xdr:twoCellAnchor>
    <xdr:from>
      <xdr:col>23</xdr:col>
      <xdr:colOff>628650</xdr:colOff>
      <xdr:row>74</xdr:row>
      <xdr:rowOff>8890</xdr:rowOff>
    </xdr:from>
    <xdr:to>
      <xdr:col>24</xdr:col>
      <xdr:colOff>120650</xdr:colOff>
      <xdr:row>74</xdr:row>
      <xdr:rowOff>8890</xdr:rowOff>
    </xdr:to>
    <xdr:cxnSp macro="">
      <xdr:nvCxnSpPr>
        <xdr:cNvPr id="418" name="直線コネクタ 417"/>
        <xdr:cNvCxnSpPr/>
      </xdr:nvCxnSpPr>
      <xdr:spPr>
        <a:xfrm>
          <a:off x="16421100" y="12696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5080</xdr:rowOff>
    </xdr:from>
    <xdr:to>
      <xdr:col>24</xdr:col>
      <xdr:colOff>31750</xdr:colOff>
      <xdr:row>78</xdr:row>
      <xdr:rowOff>31750</xdr:rowOff>
    </xdr:to>
    <xdr:cxnSp macro="">
      <xdr:nvCxnSpPr>
        <xdr:cNvPr id="419" name="直線コネクタ 418"/>
        <xdr:cNvCxnSpPr/>
      </xdr:nvCxnSpPr>
      <xdr:spPr>
        <a:xfrm>
          <a:off x="15671800" y="133781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128288</xdr:rowOff>
    </xdr:from>
    <xdr:ext cx="762000" cy="259045"/>
    <xdr:sp macro="" textlink="">
      <xdr:nvSpPr>
        <xdr:cNvPr id="420" name="公債費以外平均値テキスト"/>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156211</xdr:rowOff>
    </xdr:from>
    <xdr:to>
      <xdr:col>24</xdr:col>
      <xdr:colOff>82550</xdr:colOff>
      <xdr:row>78</xdr:row>
      <xdr:rowOff>86361</xdr:rowOff>
    </xdr:to>
    <xdr:sp macro="" textlink="">
      <xdr:nvSpPr>
        <xdr:cNvPr id="421" name="フローチャート : 判断 420"/>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5080</xdr:rowOff>
    </xdr:from>
    <xdr:to>
      <xdr:col>22</xdr:col>
      <xdr:colOff>565150</xdr:colOff>
      <xdr:row>78</xdr:row>
      <xdr:rowOff>100330</xdr:rowOff>
    </xdr:to>
    <xdr:cxnSp macro="">
      <xdr:nvCxnSpPr>
        <xdr:cNvPr id="422" name="直線コネクタ 421"/>
        <xdr:cNvCxnSpPr/>
      </xdr:nvCxnSpPr>
      <xdr:spPr>
        <a:xfrm flipV="1">
          <a:off x="14782800" y="1337818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87630</xdr:rowOff>
    </xdr:from>
    <xdr:to>
      <xdr:col>22</xdr:col>
      <xdr:colOff>615950</xdr:colOff>
      <xdr:row>79</xdr:row>
      <xdr:rowOff>17780</xdr:rowOff>
    </xdr:to>
    <xdr:sp macro="" textlink="">
      <xdr:nvSpPr>
        <xdr:cNvPr id="423" name="フローチャート : 判断 422"/>
        <xdr:cNvSpPr/>
      </xdr:nvSpPr>
      <xdr:spPr>
        <a:xfrm>
          <a:off x="15621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2557</xdr:rowOff>
    </xdr:from>
    <xdr:ext cx="736600" cy="259045"/>
    <xdr:sp macro="" textlink="">
      <xdr:nvSpPr>
        <xdr:cNvPr id="424" name="テキスト ボックス 423"/>
        <xdr:cNvSpPr txBox="1"/>
      </xdr:nvSpPr>
      <xdr:spPr>
        <a:xfrm>
          <a:off x="15290800" y="13547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5080</xdr:rowOff>
    </xdr:from>
    <xdr:to>
      <xdr:col>21</xdr:col>
      <xdr:colOff>361950</xdr:colOff>
      <xdr:row>78</xdr:row>
      <xdr:rowOff>100330</xdr:rowOff>
    </xdr:to>
    <xdr:cxnSp macro="">
      <xdr:nvCxnSpPr>
        <xdr:cNvPr id="425" name="直線コネクタ 424"/>
        <xdr:cNvCxnSpPr/>
      </xdr:nvCxnSpPr>
      <xdr:spPr>
        <a:xfrm>
          <a:off x="13893800" y="1337818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118111</xdr:rowOff>
    </xdr:from>
    <xdr:to>
      <xdr:col>21</xdr:col>
      <xdr:colOff>412750</xdr:colOff>
      <xdr:row>78</xdr:row>
      <xdr:rowOff>48261</xdr:rowOff>
    </xdr:to>
    <xdr:sp macro="" textlink="">
      <xdr:nvSpPr>
        <xdr:cNvPr id="426" name="フローチャート : 判断 425"/>
        <xdr:cNvSpPr/>
      </xdr:nvSpPr>
      <xdr:spPr>
        <a:xfrm>
          <a:off x="14732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58438</xdr:rowOff>
    </xdr:from>
    <xdr:ext cx="762000" cy="259045"/>
    <xdr:sp macro="" textlink="">
      <xdr:nvSpPr>
        <xdr:cNvPr id="427" name="テキスト ボックス 426"/>
        <xdr:cNvSpPr txBox="1"/>
      </xdr:nvSpPr>
      <xdr:spPr>
        <a:xfrm>
          <a:off x="14401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127000</xdr:rowOff>
    </xdr:from>
    <xdr:to>
      <xdr:col>20</xdr:col>
      <xdr:colOff>158750</xdr:colOff>
      <xdr:row>78</xdr:row>
      <xdr:rowOff>5080</xdr:rowOff>
    </xdr:to>
    <xdr:cxnSp macro="">
      <xdr:nvCxnSpPr>
        <xdr:cNvPr id="428" name="直線コネクタ 427"/>
        <xdr:cNvCxnSpPr/>
      </xdr:nvCxnSpPr>
      <xdr:spPr>
        <a:xfrm>
          <a:off x="13004800" y="133286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106680</xdr:rowOff>
    </xdr:from>
    <xdr:to>
      <xdr:col>20</xdr:col>
      <xdr:colOff>209550</xdr:colOff>
      <xdr:row>78</xdr:row>
      <xdr:rowOff>36830</xdr:rowOff>
    </xdr:to>
    <xdr:sp macro="" textlink="">
      <xdr:nvSpPr>
        <xdr:cNvPr id="429" name="フローチャート : 判断 428"/>
        <xdr:cNvSpPr/>
      </xdr:nvSpPr>
      <xdr:spPr>
        <a:xfrm>
          <a:off x="13843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47007</xdr:rowOff>
    </xdr:from>
    <xdr:ext cx="762000" cy="259045"/>
    <xdr:sp macro="" textlink="">
      <xdr:nvSpPr>
        <xdr:cNvPr id="430" name="テキスト ボックス 429"/>
        <xdr:cNvSpPr txBox="1"/>
      </xdr:nvSpPr>
      <xdr:spPr>
        <a:xfrm>
          <a:off x="13512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137161</xdr:rowOff>
    </xdr:from>
    <xdr:to>
      <xdr:col>19</xdr:col>
      <xdr:colOff>6350</xdr:colOff>
      <xdr:row>78</xdr:row>
      <xdr:rowOff>67311</xdr:rowOff>
    </xdr:to>
    <xdr:sp macro="" textlink="">
      <xdr:nvSpPr>
        <xdr:cNvPr id="431" name="フローチャート : 判断 430"/>
        <xdr:cNvSpPr/>
      </xdr:nvSpPr>
      <xdr:spPr>
        <a:xfrm>
          <a:off x="12954000" y="1333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52088</xdr:rowOff>
    </xdr:from>
    <xdr:ext cx="762000" cy="259045"/>
    <xdr:sp macro="" textlink="">
      <xdr:nvSpPr>
        <xdr:cNvPr id="432" name="テキスト ボックス 431"/>
        <xdr:cNvSpPr txBox="1"/>
      </xdr:nvSpPr>
      <xdr:spPr>
        <a:xfrm>
          <a:off x="12623800" y="1342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3" name="テキスト ボックス 43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4" name="テキスト ボックス 43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5" name="テキスト ボックス 43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6" name="テキスト ボックス 43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7" name="テキスト ボックス 43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152400</xdr:rowOff>
    </xdr:from>
    <xdr:to>
      <xdr:col>24</xdr:col>
      <xdr:colOff>82550</xdr:colOff>
      <xdr:row>78</xdr:row>
      <xdr:rowOff>82550</xdr:rowOff>
    </xdr:to>
    <xdr:sp macro="" textlink="">
      <xdr:nvSpPr>
        <xdr:cNvPr id="438" name="円/楕円 437"/>
        <xdr:cNvSpPr/>
      </xdr:nvSpPr>
      <xdr:spPr>
        <a:xfrm>
          <a:off x="164592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168927</xdr:rowOff>
    </xdr:from>
    <xdr:ext cx="762000" cy="259045"/>
    <xdr:sp macro="" textlink="">
      <xdr:nvSpPr>
        <xdr:cNvPr id="439" name="公債費以外該当値テキスト"/>
        <xdr:cNvSpPr txBox="1"/>
      </xdr:nvSpPr>
      <xdr:spPr>
        <a:xfrm>
          <a:off x="16598900" y="1319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63.5</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125730</xdr:rowOff>
    </xdr:from>
    <xdr:to>
      <xdr:col>22</xdr:col>
      <xdr:colOff>615950</xdr:colOff>
      <xdr:row>78</xdr:row>
      <xdr:rowOff>55880</xdr:rowOff>
    </xdr:to>
    <xdr:sp macro="" textlink="">
      <xdr:nvSpPr>
        <xdr:cNvPr id="440" name="円/楕円 439"/>
        <xdr:cNvSpPr/>
      </xdr:nvSpPr>
      <xdr:spPr>
        <a:xfrm>
          <a:off x="15621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66057</xdr:rowOff>
    </xdr:from>
    <xdr:ext cx="736600" cy="259045"/>
    <xdr:sp macro="" textlink="">
      <xdr:nvSpPr>
        <xdr:cNvPr id="441" name="テキスト ボックス 440"/>
        <xdr:cNvSpPr txBox="1"/>
      </xdr:nvSpPr>
      <xdr:spPr>
        <a:xfrm>
          <a:off x="15290800" y="1309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62.8</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49530</xdr:rowOff>
    </xdr:from>
    <xdr:to>
      <xdr:col>21</xdr:col>
      <xdr:colOff>412750</xdr:colOff>
      <xdr:row>78</xdr:row>
      <xdr:rowOff>151130</xdr:rowOff>
    </xdr:to>
    <xdr:sp macro="" textlink="">
      <xdr:nvSpPr>
        <xdr:cNvPr id="442" name="円/楕円 441"/>
        <xdr:cNvSpPr/>
      </xdr:nvSpPr>
      <xdr:spPr>
        <a:xfrm>
          <a:off x="14732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135907</xdr:rowOff>
    </xdr:from>
    <xdr:ext cx="762000" cy="259045"/>
    <xdr:sp macro="" textlink="">
      <xdr:nvSpPr>
        <xdr:cNvPr id="443" name="テキスト ボックス 442"/>
        <xdr:cNvSpPr txBox="1"/>
      </xdr:nvSpPr>
      <xdr:spPr>
        <a:xfrm>
          <a:off x="14401800" y="1350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125730</xdr:rowOff>
    </xdr:from>
    <xdr:to>
      <xdr:col>20</xdr:col>
      <xdr:colOff>209550</xdr:colOff>
      <xdr:row>78</xdr:row>
      <xdr:rowOff>55880</xdr:rowOff>
    </xdr:to>
    <xdr:sp macro="" textlink="">
      <xdr:nvSpPr>
        <xdr:cNvPr id="444" name="円/楕円 443"/>
        <xdr:cNvSpPr/>
      </xdr:nvSpPr>
      <xdr:spPr>
        <a:xfrm>
          <a:off x="13843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40657</xdr:rowOff>
    </xdr:from>
    <xdr:ext cx="762000" cy="259045"/>
    <xdr:sp macro="" textlink="">
      <xdr:nvSpPr>
        <xdr:cNvPr id="445" name="テキスト ボックス 444"/>
        <xdr:cNvSpPr txBox="1"/>
      </xdr:nvSpPr>
      <xdr:spPr>
        <a:xfrm>
          <a:off x="13512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62.8</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76200</xdr:rowOff>
    </xdr:from>
    <xdr:to>
      <xdr:col>19</xdr:col>
      <xdr:colOff>6350</xdr:colOff>
      <xdr:row>78</xdr:row>
      <xdr:rowOff>6350</xdr:rowOff>
    </xdr:to>
    <xdr:sp macro="" textlink="">
      <xdr:nvSpPr>
        <xdr:cNvPr id="446" name="円/楕円 445"/>
        <xdr:cNvSpPr/>
      </xdr:nvSpPr>
      <xdr:spPr>
        <a:xfrm>
          <a:off x="12954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16527</xdr:rowOff>
    </xdr:from>
    <xdr:ext cx="762000" cy="259045"/>
    <xdr:sp macro="" textlink="">
      <xdr:nvSpPr>
        <xdr:cNvPr id="447" name="テキスト ボックス 446"/>
        <xdr:cNvSpPr txBox="1"/>
      </xdr:nvSpPr>
      <xdr:spPr>
        <a:xfrm>
          <a:off x="12623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愛知県飛島村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79375</xdr:rowOff>
    </xdr:from>
    <xdr:to>
      <xdr:col>5</xdr:col>
      <xdr:colOff>733425</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2" name="テキスト ボックス 31"/>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4" name="テキスト ボックス 33"/>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6" name="テキスト ボックス 35"/>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8" name="テキスト ボックス 37"/>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0" name="テキスト ボックス 39"/>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2" name="テキスト ボックス 41"/>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171411</xdr:rowOff>
    </xdr:from>
    <xdr:to>
      <xdr:col>4</xdr:col>
      <xdr:colOff>1117600</xdr:colOff>
      <xdr:row>19</xdr:row>
      <xdr:rowOff>98229</xdr:rowOff>
    </xdr:to>
    <xdr:cxnSp macro="">
      <xdr:nvCxnSpPr>
        <xdr:cNvPr id="44" name="直線コネクタ 43"/>
        <xdr:cNvCxnSpPr/>
      </xdr:nvCxnSpPr>
      <xdr:spPr bwMode="auto">
        <a:xfrm flipV="1">
          <a:off x="5651500" y="1933536"/>
          <a:ext cx="0" cy="14698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70306</xdr:rowOff>
    </xdr:from>
    <xdr:ext cx="762000" cy="259045"/>
    <xdr:sp macro="" textlink="">
      <xdr:nvSpPr>
        <xdr:cNvPr id="45" name="人口1人当たり決算額の推移最小値テキスト130"/>
        <xdr:cNvSpPr txBox="1"/>
      </xdr:nvSpPr>
      <xdr:spPr>
        <a:xfrm>
          <a:off x="5740400" y="337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80,103</a:t>
          </a:r>
          <a:endParaRPr kumimoji="1" lang="ja-JP" altLang="en-US" sz="1000" b="1">
            <a:latin typeface="ＭＳ Ｐゴシック"/>
          </a:endParaRPr>
        </a:p>
      </xdr:txBody>
    </xdr:sp>
    <xdr:clientData/>
  </xdr:oneCellAnchor>
  <xdr:twoCellAnchor>
    <xdr:from>
      <xdr:col>4</xdr:col>
      <xdr:colOff>1028700</xdr:colOff>
      <xdr:row>19</xdr:row>
      <xdr:rowOff>98229</xdr:rowOff>
    </xdr:from>
    <xdr:to>
      <xdr:col>5</xdr:col>
      <xdr:colOff>73025</xdr:colOff>
      <xdr:row>19</xdr:row>
      <xdr:rowOff>98229</xdr:rowOff>
    </xdr:to>
    <xdr:cxnSp macro="">
      <xdr:nvCxnSpPr>
        <xdr:cNvPr id="46" name="直線コネクタ 45"/>
        <xdr:cNvCxnSpPr/>
      </xdr:nvCxnSpPr>
      <xdr:spPr bwMode="auto">
        <a:xfrm>
          <a:off x="5562600" y="34034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86338</xdr:rowOff>
    </xdr:from>
    <xdr:ext cx="762000" cy="259045"/>
    <xdr:sp macro="" textlink="">
      <xdr:nvSpPr>
        <xdr:cNvPr id="47" name="人口1人当たり決算額の推移最大値テキスト130"/>
        <xdr:cNvSpPr txBox="1"/>
      </xdr:nvSpPr>
      <xdr:spPr>
        <a:xfrm>
          <a:off x="5740400" y="167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851,687</a:t>
          </a:r>
          <a:endParaRPr kumimoji="1" lang="ja-JP" altLang="en-US" sz="1000" b="1">
            <a:latin typeface="ＭＳ Ｐゴシック"/>
          </a:endParaRPr>
        </a:p>
      </xdr:txBody>
    </xdr:sp>
    <xdr:clientData/>
  </xdr:oneCellAnchor>
  <xdr:twoCellAnchor>
    <xdr:from>
      <xdr:col>4</xdr:col>
      <xdr:colOff>1028700</xdr:colOff>
      <xdr:row>10</xdr:row>
      <xdr:rowOff>171411</xdr:rowOff>
    </xdr:from>
    <xdr:to>
      <xdr:col>5</xdr:col>
      <xdr:colOff>73025</xdr:colOff>
      <xdr:row>10</xdr:row>
      <xdr:rowOff>171411</xdr:rowOff>
    </xdr:to>
    <xdr:cxnSp macro="">
      <xdr:nvCxnSpPr>
        <xdr:cNvPr id="48" name="直線コネクタ 47"/>
        <xdr:cNvCxnSpPr/>
      </xdr:nvCxnSpPr>
      <xdr:spPr bwMode="auto">
        <a:xfrm>
          <a:off x="5562600" y="19335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84208</xdr:rowOff>
    </xdr:from>
    <xdr:to>
      <xdr:col>4</xdr:col>
      <xdr:colOff>1117600</xdr:colOff>
      <xdr:row>17</xdr:row>
      <xdr:rowOff>118816</xdr:rowOff>
    </xdr:to>
    <xdr:cxnSp macro="">
      <xdr:nvCxnSpPr>
        <xdr:cNvPr id="49" name="直線コネクタ 48"/>
        <xdr:cNvCxnSpPr/>
      </xdr:nvCxnSpPr>
      <xdr:spPr bwMode="auto">
        <a:xfrm flipV="1">
          <a:off x="5003800" y="3046483"/>
          <a:ext cx="647700" cy="34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154024</xdr:rowOff>
    </xdr:from>
    <xdr:ext cx="762000" cy="259045"/>
    <xdr:sp macro="" textlink="">
      <xdr:nvSpPr>
        <xdr:cNvPr id="50" name="人口1人当たり決算額の推移平均値テキスト130"/>
        <xdr:cNvSpPr txBox="1"/>
      </xdr:nvSpPr>
      <xdr:spPr>
        <a:xfrm>
          <a:off x="5740400" y="31162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189,490</a:t>
          </a:r>
          <a:endParaRPr kumimoji="1" lang="ja-JP" altLang="en-US" sz="1000" b="1">
            <a:solidFill>
              <a:srgbClr val="000080"/>
            </a:solidFill>
            <a:latin typeface="ＭＳ Ｐゴシック"/>
          </a:endParaRPr>
        </a:p>
      </xdr:txBody>
    </xdr:sp>
    <xdr:clientData/>
  </xdr:oneCellAnchor>
  <xdr:twoCellAnchor>
    <xdr:from>
      <xdr:col>4</xdr:col>
      <xdr:colOff>1066800</xdr:colOff>
      <xdr:row>18</xdr:row>
      <xdr:rowOff>10497</xdr:rowOff>
    </xdr:from>
    <xdr:to>
      <xdr:col>5</xdr:col>
      <xdr:colOff>34925</xdr:colOff>
      <xdr:row>18</xdr:row>
      <xdr:rowOff>112097</xdr:rowOff>
    </xdr:to>
    <xdr:sp macro="" textlink="">
      <xdr:nvSpPr>
        <xdr:cNvPr id="51" name="フローチャート : 判断 50"/>
        <xdr:cNvSpPr/>
      </xdr:nvSpPr>
      <xdr:spPr bwMode="auto">
        <a:xfrm>
          <a:off x="5600700" y="3144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118816</xdr:rowOff>
    </xdr:from>
    <xdr:to>
      <xdr:col>4</xdr:col>
      <xdr:colOff>469900</xdr:colOff>
      <xdr:row>17</xdr:row>
      <xdr:rowOff>118929</xdr:rowOff>
    </xdr:to>
    <xdr:cxnSp macro="">
      <xdr:nvCxnSpPr>
        <xdr:cNvPr id="52" name="直線コネクタ 51"/>
        <xdr:cNvCxnSpPr/>
      </xdr:nvCxnSpPr>
      <xdr:spPr bwMode="auto">
        <a:xfrm flipV="1">
          <a:off x="4305300" y="3081091"/>
          <a:ext cx="698500" cy="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81227</xdr:rowOff>
    </xdr:from>
    <xdr:to>
      <xdr:col>4</xdr:col>
      <xdr:colOff>520700</xdr:colOff>
      <xdr:row>18</xdr:row>
      <xdr:rowOff>11377</xdr:rowOff>
    </xdr:to>
    <xdr:sp macro="" textlink="">
      <xdr:nvSpPr>
        <xdr:cNvPr id="53" name="フローチャート : 判断 52"/>
        <xdr:cNvSpPr/>
      </xdr:nvSpPr>
      <xdr:spPr bwMode="auto">
        <a:xfrm>
          <a:off x="4953000" y="3043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167604</xdr:rowOff>
    </xdr:from>
    <xdr:ext cx="736600" cy="259045"/>
    <xdr:sp macro="" textlink="">
      <xdr:nvSpPr>
        <xdr:cNvPr id="54" name="テキスト ボックス 53"/>
        <xdr:cNvSpPr txBox="1"/>
      </xdr:nvSpPr>
      <xdr:spPr>
        <a:xfrm>
          <a:off x="4622800" y="3129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242,361</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118929</xdr:rowOff>
    </xdr:from>
    <xdr:to>
      <xdr:col>3</xdr:col>
      <xdr:colOff>904875</xdr:colOff>
      <xdr:row>17</xdr:row>
      <xdr:rowOff>139068</xdr:rowOff>
    </xdr:to>
    <xdr:cxnSp macro="">
      <xdr:nvCxnSpPr>
        <xdr:cNvPr id="55" name="直線コネクタ 54"/>
        <xdr:cNvCxnSpPr/>
      </xdr:nvCxnSpPr>
      <xdr:spPr bwMode="auto">
        <a:xfrm flipV="1">
          <a:off x="3606800" y="3081204"/>
          <a:ext cx="698500" cy="20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99304</xdr:rowOff>
    </xdr:from>
    <xdr:to>
      <xdr:col>3</xdr:col>
      <xdr:colOff>955675</xdr:colOff>
      <xdr:row>18</xdr:row>
      <xdr:rowOff>29454</xdr:rowOff>
    </xdr:to>
    <xdr:sp macro="" textlink="">
      <xdr:nvSpPr>
        <xdr:cNvPr id="56" name="フローチャート : 判断 55"/>
        <xdr:cNvSpPr/>
      </xdr:nvSpPr>
      <xdr:spPr bwMode="auto">
        <a:xfrm>
          <a:off x="4254500" y="306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14231</xdr:rowOff>
    </xdr:from>
    <xdr:ext cx="762000" cy="259045"/>
    <xdr:sp macro="" textlink="">
      <xdr:nvSpPr>
        <xdr:cNvPr id="57" name="テキスト ボックス 56"/>
        <xdr:cNvSpPr txBox="1"/>
      </xdr:nvSpPr>
      <xdr:spPr>
        <a:xfrm>
          <a:off x="3924300" y="314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232,872</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112686</xdr:rowOff>
    </xdr:from>
    <xdr:to>
      <xdr:col>3</xdr:col>
      <xdr:colOff>206375</xdr:colOff>
      <xdr:row>17</xdr:row>
      <xdr:rowOff>139068</xdr:rowOff>
    </xdr:to>
    <xdr:cxnSp macro="">
      <xdr:nvCxnSpPr>
        <xdr:cNvPr id="58" name="直線コネクタ 57"/>
        <xdr:cNvCxnSpPr/>
      </xdr:nvCxnSpPr>
      <xdr:spPr bwMode="auto">
        <a:xfrm>
          <a:off x="2908300" y="3074961"/>
          <a:ext cx="698500" cy="26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102245</xdr:rowOff>
    </xdr:from>
    <xdr:to>
      <xdr:col>3</xdr:col>
      <xdr:colOff>257175</xdr:colOff>
      <xdr:row>18</xdr:row>
      <xdr:rowOff>32395</xdr:rowOff>
    </xdr:to>
    <xdr:sp macro="" textlink="">
      <xdr:nvSpPr>
        <xdr:cNvPr id="59" name="フローチャート : 判断 58"/>
        <xdr:cNvSpPr/>
      </xdr:nvSpPr>
      <xdr:spPr bwMode="auto">
        <a:xfrm>
          <a:off x="3556000" y="3064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17172</xdr:rowOff>
    </xdr:from>
    <xdr:ext cx="762000" cy="259045"/>
    <xdr:sp macro="" textlink="">
      <xdr:nvSpPr>
        <xdr:cNvPr id="60" name="テキスト ボックス 59"/>
        <xdr:cNvSpPr txBox="1"/>
      </xdr:nvSpPr>
      <xdr:spPr>
        <a:xfrm>
          <a:off x="3225800" y="31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231,328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102624</xdr:rowOff>
    </xdr:from>
    <xdr:to>
      <xdr:col>2</xdr:col>
      <xdr:colOff>692150</xdr:colOff>
      <xdr:row>18</xdr:row>
      <xdr:rowOff>32774</xdr:rowOff>
    </xdr:to>
    <xdr:sp macro="" textlink="">
      <xdr:nvSpPr>
        <xdr:cNvPr id="61" name="フローチャート : 判断 60"/>
        <xdr:cNvSpPr/>
      </xdr:nvSpPr>
      <xdr:spPr bwMode="auto">
        <a:xfrm>
          <a:off x="2857500" y="30648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17551</xdr:rowOff>
    </xdr:from>
    <xdr:ext cx="762000" cy="259045"/>
    <xdr:sp macro="" textlink="">
      <xdr:nvSpPr>
        <xdr:cNvPr id="62" name="テキスト ボックス 61"/>
        <xdr:cNvSpPr txBox="1"/>
      </xdr:nvSpPr>
      <xdr:spPr>
        <a:xfrm>
          <a:off x="2527300" y="315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231,129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33408</xdr:rowOff>
    </xdr:from>
    <xdr:to>
      <xdr:col>5</xdr:col>
      <xdr:colOff>34925</xdr:colOff>
      <xdr:row>17</xdr:row>
      <xdr:rowOff>135008</xdr:rowOff>
    </xdr:to>
    <xdr:sp macro="" textlink="">
      <xdr:nvSpPr>
        <xdr:cNvPr id="68" name="円/楕円 67"/>
        <xdr:cNvSpPr/>
      </xdr:nvSpPr>
      <xdr:spPr bwMode="auto">
        <a:xfrm>
          <a:off x="5600700" y="2995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49935</xdr:rowOff>
    </xdr:from>
    <xdr:ext cx="762000" cy="259045"/>
    <xdr:sp macro="" textlink="">
      <xdr:nvSpPr>
        <xdr:cNvPr id="69" name="人口1人当たり決算額の推移該当値テキスト130"/>
        <xdr:cNvSpPr txBox="1"/>
      </xdr:nvSpPr>
      <xdr:spPr>
        <a:xfrm>
          <a:off x="5740400" y="28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267,463</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68016</xdr:rowOff>
    </xdr:from>
    <xdr:to>
      <xdr:col>4</xdr:col>
      <xdr:colOff>520700</xdr:colOff>
      <xdr:row>17</xdr:row>
      <xdr:rowOff>169616</xdr:rowOff>
    </xdr:to>
    <xdr:sp macro="" textlink="">
      <xdr:nvSpPr>
        <xdr:cNvPr id="70" name="円/楕円 69"/>
        <xdr:cNvSpPr/>
      </xdr:nvSpPr>
      <xdr:spPr bwMode="auto">
        <a:xfrm>
          <a:off x="4953000" y="3030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8343</xdr:rowOff>
    </xdr:from>
    <xdr:ext cx="736600" cy="259045"/>
    <xdr:sp macro="" textlink="">
      <xdr:nvSpPr>
        <xdr:cNvPr id="71" name="テキスト ボックス 70"/>
        <xdr:cNvSpPr txBox="1"/>
      </xdr:nvSpPr>
      <xdr:spPr>
        <a:xfrm>
          <a:off x="4622800" y="2799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249,296</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68129</xdr:rowOff>
    </xdr:from>
    <xdr:to>
      <xdr:col>3</xdr:col>
      <xdr:colOff>955675</xdr:colOff>
      <xdr:row>17</xdr:row>
      <xdr:rowOff>169729</xdr:rowOff>
    </xdr:to>
    <xdr:sp macro="" textlink="">
      <xdr:nvSpPr>
        <xdr:cNvPr id="72" name="円/楕円 71"/>
        <xdr:cNvSpPr/>
      </xdr:nvSpPr>
      <xdr:spPr bwMode="auto">
        <a:xfrm>
          <a:off x="4254500" y="3030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8456</xdr:rowOff>
    </xdr:from>
    <xdr:ext cx="762000" cy="259045"/>
    <xdr:sp macro="" textlink="">
      <xdr:nvSpPr>
        <xdr:cNvPr id="73" name="テキスト ボックス 72"/>
        <xdr:cNvSpPr txBox="1"/>
      </xdr:nvSpPr>
      <xdr:spPr>
        <a:xfrm>
          <a:off x="3924300" y="279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249,237</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88268</xdr:rowOff>
    </xdr:from>
    <xdr:to>
      <xdr:col>3</xdr:col>
      <xdr:colOff>257175</xdr:colOff>
      <xdr:row>18</xdr:row>
      <xdr:rowOff>18418</xdr:rowOff>
    </xdr:to>
    <xdr:sp macro="" textlink="">
      <xdr:nvSpPr>
        <xdr:cNvPr id="74" name="円/楕円 73"/>
        <xdr:cNvSpPr/>
      </xdr:nvSpPr>
      <xdr:spPr bwMode="auto">
        <a:xfrm>
          <a:off x="3556000" y="3050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28595</xdr:rowOff>
    </xdr:from>
    <xdr:ext cx="762000" cy="259045"/>
    <xdr:sp macro="" textlink="">
      <xdr:nvSpPr>
        <xdr:cNvPr id="75" name="テキスト ボックス 74"/>
        <xdr:cNvSpPr txBox="1"/>
      </xdr:nvSpPr>
      <xdr:spPr>
        <a:xfrm>
          <a:off x="3225800" y="281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238,665</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61886</xdr:rowOff>
    </xdr:from>
    <xdr:to>
      <xdr:col>2</xdr:col>
      <xdr:colOff>692150</xdr:colOff>
      <xdr:row>17</xdr:row>
      <xdr:rowOff>163486</xdr:rowOff>
    </xdr:to>
    <xdr:sp macro="" textlink="">
      <xdr:nvSpPr>
        <xdr:cNvPr id="76" name="円/楕円 75"/>
        <xdr:cNvSpPr/>
      </xdr:nvSpPr>
      <xdr:spPr bwMode="auto">
        <a:xfrm>
          <a:off x="2857500" y="3024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2213</xdr:rowOff>
    </xdr:from>
    <xdr:ext cx="762000" cy="259045"/>
    <xdr:sp macro="" textlink="">
      <xdr:nvSpPr>
        <xdr:cNvPr id="77" name="テキスト ボックス 76"/>
        <xdr:cNvSpPr txBox="1"/>
      </xdr:nvSpPr>
      <xdr:spPr>
        <a:xfrm>
          <a:off x="2527300" y="2793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252,514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8" name="円/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9" name="フローチャート :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35</xdr:row>
      <xdr:rowOff>184150</xdr:rowOff>
    </xdr:from>
    <xdr:to>
      <xdr:col>5</xdr:col>
      <xdr:colOff>733425</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6" name="テキスト ボックス 95"/>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8" name="テキスト ボックス 97"/>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0" name="テキスト ボックス 99"/>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26972</xdr:rowOff>
    </xdr:from>
    <xdr:to>
      <xdr:col>4</xdr:col>
      <xdr:colOff>1117600</xdr:colOff>
      <xdr:row>37</xdr:row>
      <xdr:rowOff>342471</xdr:rowOff>
    </xdr:to>
    <xdr:cxnSp macro="">
      <xdr:nvCxnSpPr>
        <xdr:cNvPr id="104" name="直線コネクタ 103"/>
        <xdr:cNvCxnSpPr/>
      </xdr:nvCxnSpPr>
      <xdr:spPr bwMode="auto">
        <a:xfrm flipV="1">
          <a:off x="5651500" y="5951522"/>
          <a:ext cx="0" cy="15156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314548</xdr:rowOff>
    </xdr:from>
    <xdr:ext cx="762000" cy="259045"/>
    <xdr:sp macro="" textlink="">
      <xdr:nvSpPr>
        <xdr:cNvPr id="105" name="人口1人当たり決算額の推移最小値テキスト445"/>
        <xdr:cNvSpPr txBox="1"/>
      </xdr:nvSpPr>
      <xdr:spPr>
        <a:xfrm>
          <a:off x="5740400" y="7439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-88,277</a:t>
          </a:r>
          <a:endParaRPr kumimoji="1" lang="ja-JP" altLang="en-US" sz="1000" b="1">
            <a:latin typeface="ＭＳ Ｐゴシック"/>
          </a:endParaRPr>
        </a:p>
      </xdr:txBody>
    </xdr:sp>
    <xdr:clientData/>
  </xdr:oneCellAnchor>
  <xdr:twoCellAnchor>
    <xdr:from>
      <xdr:col>4</xdr:col>
      <xdr:colOff>1028700</xdr:colOff>
      <xdr:row>37</xdr:row>
      <xdr:rowOff>342471</xdr:rowOff>
    </xdr:from>
    <xdr:to>
      <xdr:col>5</xdr:col>
      <xdr:colOff>73025</xdr:colOff>
      <xdr:row>37</xdr:row>
      <xdr:rowOff>342471</xdr:rowOff>
    </xdr:to>
    <xdr:cxnSp macro="">
      <xdr:nvCxnSpPr>
        <xdr:cNvPr id="106" name="直線コネクタ 105"/>
        <xdr:cNvCxnSpPr/>
      </xdr:nvCxnSpPr>
      <xdr:spPr bwMode="auto">
        <a:xfrm>
          <a:off x="5562600" y="74671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284799</xdr:rowOff>
    </xdr:from>
    <xdr:ext cx="762000" cy="259045"/>
    <xdr:sp macro="" textlink="">
      <xdr:nvSpPr>
        <xdr:cNvPr id="107" name="人口1人当たり決算額の推移最大値テキスト445"/>
        <xdr:cNvSpPr txBox="1"/>
      </xdr:nvSpPr>
      <xdr:spPr>
        <a:xfrm>
          <a:off x="5740400" y="5694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110,627</a:t>
          </a:r>
          <a:endParaRPr kumimoji="1" lang="ja-JP" altLang="en-US" sz="1000" b="1">
            <a:latin typeface="ＭＳ Ｐゴシック"/>
          </a:endParaRPr>
        </a:p>
      </xdr:txBody>
    </xdr:sp>
    <xdr:clientData/>
  </xdr:oneCellAnchor>
  <xdr:twoCellAnchor>
    <xdr:from>
      <xdr:col>4</xdr:col>
      <xdr:colOff>1028700</xdr:colOff>
      <xdr:row>33</xdr:row>
      <xdr:rowOff>26972</xdr:rowOff>
    </xdr:from>
    <xdr:to>
      <xdr:col>5</xdr:col>
      <xdr:colOff>73025</xdr:colOff>
      <xdr:row>33</xdr:row>
      <xdr:rowOff>26972</xdr:rowOff>
    </xdr:to>
    <xdr:cxnSp macro="">
      <xdr:nvCxnSpPr>
        <xdr:cNvPr id="108" name="直線コネクタ 107"/>
        <xdr:cNvCxnSpPr/>
      </xdr:nvCxnSpPr>
      <xdr:spPr bwMode="auto">
        <a:xfrm>
          <a:off x="5562600" y="59515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112796</xdr:rowOff>
    </xdr:from>
    <xdr:to>
      <xdr:col>4</xdr:col>
      <xdr:colOff>1117600</xdr:colOff>
      <xdr:row>35</xdr:row>
      <xdr:rowOff>186497</xdr:rowOff>
    </xdr:to>
    <xdr:cxnSp macro="">
      <xdr:nvCxnSpPr>
        <xdr:cNvPr id="109" name="直線コネクタ 108"/>
        <xdr:cNvCxnSpPr/>
      </xdr:nvCxnSpPr>
      <xdr:spPr bwMode="auto">
        <a:xfrm>
          <a:off x="5003800" y="6723146"/>
          <a:ext cx="647700" cy="73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72237</xdr:rowOff>
    </xdr:from>
    <xdr:ext cx="762000" cy="259045"/>
    <xdr:sp macro="" textlink="">
      <xdr:nvSpPr>
        <xdr:cNvPr id="110" name="人口1人当たり決算額の推移平均値テキスト445"/>
        <xdr:cNvSpPr txBox="1"/>
      </xdr:nvSpPr>
      <xdr:spPr>
        <a:xfrm>
          <a:off x="5740400" y="63396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32,689</a:t>
          </a:r>
          <a:endParaRPr kumimoji="1" lang="ja-JP" altLang="en-US" sz="1000" b="1">
            <a:solidFill>
              <a:srgbClr val="000080"/>
            </a:solidFill>
            <a:latin typeface="ＭＳ Ｐゴシック"/>
          </a:endParaRPr>
        </a:p>
      </xdr:txBody>
    </xdr:sp>
    <xdr:clientData/>
  </xdr:oneCellAnchor>
  <xdr:twoCellAnchor>
    <xdr:from>
      <xdr:col>4</xdr:col>
      <xdr:colOff>1066800</xdr:colOff>
      <xdr:row>34</xdr:row>
      <xdr:rowOff>227160</xdr:rowOff>
    </xdr:from>
    <xdr:to>
      <xdr:col>5</xdr:col>
      <xdr:colOff>34925</xdr:colOff>
      <xdr:row>34</xdr:row>
      <xdr:rowOff>328760</xdr:rowOff>
    </xdr:to>
    <xdr:sp macro="" textlink="">
      <xdr:nvSpPr>
        <xdr:cNvPr id="111" name="フローチャート : 判断 110"/>
        <xdr:cNvSpPr/>
      </xdr:nvSpPr>
      <xdr:spPr bwMode="auto">
        <a:xfrm>
          <a:off x="5600700" y="6494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91247</xdr:rowOff>
    </xdr:from>
    <xdr:to>
      <xdr:col>4</xdr:col>
      <xdr:colOff>469900</xdr:colOff>
      <xdr:row>35</xdr:row>
      <xdr:rowOff>112796</xdr:rowOff>
    </xdr:to>
    <xdr:cxnSp macro="">
      <xdr:nvCxnSpPr>
        <xdr:cNvPr id="112" name="直線コネクタ 111"/>
        <xdr:cNvCxnSpPr/>
      </xdr:nvCxnSpPr>
      <xdr:spPr bwMode="auto">
        <a:xfrm>
          <a:off x="4305300" y="6701597"/>
          <a:ext cx="698500" cy="21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34</xdr:row>
      <xdr:rowOff>174849</xdr:rowOff>
    </xdr:from>
    <xdr:to>
      <xdr:col>4</xdr:col>
      <xdr:colOff>520700</xdr:colOff>
      <xdr:row>34</xdr:row>
      <xdr:rowOff>276448</xdr:rowOff>
    </xdr:to>
    <xdr:sp macro="" textlink="">
      <xdr:nvSpPr>
        <xdr:cNvPr id="113" name="フローチャート : 判断 112"/>
        <xdr:cNvSpPr/>
      </xdr:nvSpPr>
      <xdr:spPr bwMode="auto">
        <a:xfrm>
          <a:off x="4953000" y="6442299"/>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286626</xdr:rowOff>
    </xdr:from>
    <xdr:ext cx="736600" cy="259045"/>
    <xdr:sp macro="" textlink="">
      <xdr:nvSpPr>
        <xdr:cNvPr id="114" name="テキスト ボックス 113"/>
        <xdr:cNvSpPr txBox="1"/>
      </xdr:nvSpPr>
      <xdr:spPr>
        <a:xfrm>
          <a:off x="4622800" y="6211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39,554</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66436</xdr:rowOff>
    </xdr:from>
    <xdr:to>
      <xdr:col>3</xdr:col>
      <xdr:colOff>904875</xdr:colOff>
      <xdr:row>35</xdr:row>
      <xdr:rowOff>91247</xdr:rowOff>
    </xdr:to>
    <xdr:cxnSp macro="">
      <xdr:nvCxnSpPr>
        <xdr:cNvPr id="115" name="直線コネクタ 114"/>
        <xdr:cNvCxnSpPr/>
      </xdr:nvCxnSpPr>
      <xdr:spPr bwMode="auto">
        <a:xfrm>
          <a:off x="3606800" y="6676786"/>
          <a:ext cx="698500" cy="24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134912</xdr:rowOff>
    </xdr:from>
    <xdr:to>
      <xdr:col>3</xdr:col>
      <xdr:colOff>955675</xdr:colOff>
      <xdr:row>34</xdr:row>
      <xdr:rowOff>236512</xdr:rowOff>
    </xdr:to>
    <xdr:sp macro="" textlink="">
      <xdr:nvSpPr>
        <xdr:cNvPr id="116" name="フローチャート : 判断 115"/>
        <xdr:cNvSpPr/>
      </xdr:nvSpPr>
      <xdr:spPr bwMode="auto">
        <a:xfrm>
          <a:off x="4254500" y="6402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246689</xdr:rowOff>
    </xdr:from>
    <xdr:ext cx="762000" cy="259045"/>
    <xdr:sp macro="" textlink="">
      <xdr:nvSpPr>
        <xdr:cNvPr id="117" name="テキスト ボックス 116"/>
        <xdr:cNvSpPr txBox="1"/>
      </xdr:nvSpPr>
      <xdr:spPr>
        <a:xfrm>
          <a:off x="3924300" y="6171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44,795</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50092</xdr:rowOff>
    </xdr:from>
    <xdr:to>
      <xdr:col>3</xdr:col>
      <xdr:colOff>206375</xdr:colOff>
      <xdr:row>35</xdr:row>
      <xdr:rowOff>66436</xdr:rowOff>
    </xdr:to>
    <xdr:cxnSp macro="">
      <xdr:nvCxnSpPr>
        <xdr:cNvPr id="118" name="直線コネクタ 117"/>
        <xdr:cNvCxnSpPr/>
      </xdr:nvCxnSpPr>
      <xdr:spPr bwMode="auto">
        <a:xfrm>
          <a:off x="2908300" y="6660442"/>
          <a:ext cx="698500" cy="16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96660</xdr:rowOff>
    </xdr:from>
    <xdr:to>
      <xdr:col>3</xdr:col>
      <xdr:colOff>257175</xdr:colOff>
      <xdr:row>34</xdr:row>
      <xdr:rowOff>198260</xdr:rowOff>
    </xdr:to>
    <xdr:sp macro="" textlink="">
      <xdr:nvSpPr>
        <xdr:cNvPr id="119" name="フローチャート : 判断 118"/>
        <xdr:cNvSpPr/>
      </xdr:nvSpPr>
      <xdr:spPr bwMode="auto">
        <a:xfrm>
          <a:off x="3556000" y="6364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208437</xdr:rowOff>
    </xdr:from>
    <xdr:ext cx="762000" cy="259045"/>
    <xdr:sp macro="" textlink="">
      <xdr:nvSpPr>
        <xdr:cNvPr id="120" name="テキスト ボックス 119"/>
        <xdr:cNvSpPr txBox="1"/>
      </xdr:nvSpPr>
      <xdr:spPr>
        <a:xfrm>
          <a:off x="3225800" y="6132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49,815</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64511</xdr:rowOff>
    </xdr:from>
    <xdr:to>
      <xdr:col>2</xdr:col>
      <xdr:colOff>692150</xdr:colOff>
      <xdr:row>34</xdr:row>
      <xdr:rowOff>166111</xdr:rowOff>
    </xdr:to>
    <xdr:sp macro="" textlink="">
      <xdr:nvSpPr>
        <xdr:cNvPr id="121" name="フローチャート : 判断 120"/>
        <xdr:cNvSpPr/>
      </xdr:nvSpPr>
      <xdr:spPr bwMode="auto">
        <a:xfrm>
          <a:off x="2857500" y="6331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176288</xdr:rowOff>
    </xdr:from>
    <xdr:ext cx="762000" cy="259045"/>
    <xdr:sp macro="" textlink="">
      <xdr:nvSpPr>
        <xdr:cNvPr id="122" name="テキスト ボックス 121"/>
        <xdr:cNvSpPr txBox="1"/>
      </xdr:nvSpPr>
      <xdr:spPr>
        <a:xfrm>
          <a:off x="2527300" y="610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54,034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135697</xdr:rowOff>
    </xdr:from>
    <xdr:to>
      <xdr:col>5</xdr:col>
      <xdr:colOff>34925</xdr:colOff>
      <xdr:row>35</xdr:row>
      <xdr:rowOff>237297</xdr:rowOff>
    </xdr:to>
    <xdr:sp macro="" textlink="">
      <xdr:nvSpPr>
        <xdr:cNvPr id="128" name="円/楕円 127"/>
        <xdr:cNvSpPr/>
      </xdr:nvSpPr>
      <xdr:spPr bwMode="auto">
        <a:xfrm>
          <a:off x="5600700" y="6746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107774</xdr:rowOff>
    </xdr:from>
    <xdr:ext cx="762000" cy="259045"/>
    <xdr:sp macro="" textlink="">
      <xdr:nvSpPr>
        <xdr:cNvPr id="129" name="人口1人当たり決算額の推移該当値テキスト445"/>
        <xdr:cNvSpPr txBox="1"/>
      </xdr:nvSpPr>
      <xdr:spPr>
        <a:xfrm>
          <a:off x="5740400" y="6718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-308</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61996</xdr:rowOff>
    </xdr:from>
    <xdr:to>
      <xdr:col>4</xdr:col>
      <xdr:colOff>520700</xdr:colOff>
      <xdr:row>35</xdr:row>
      <xdr:rowOff>163596</xdr:rowOff>
    </xdr:to>
    <xdr:sp macro="" textlink="">
      <xdr:nvSpPr>
        <xdr:cNvPr id="130" name="円/楕円 129"/>
        <xdr:cNvSpPr/>
      </xdr:nvSpPr>
      <xdr:spPr bwMode="auto">
        <a:xfrm>
          <a:off x="4953000" y="6672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148373</xdr:rowOff>
    </xdr:from>
    <xdr:ext cx="736600" cy="259045"/>
    <xdr:sp macro="" textlink="">
      <xdr:nvSpPr>
        <xdr:cNvPr id="131" name="テキスト ボックス 130"/>
        <xdr:cNvSpPr txBox="1"/>
      </xdr:nvSpPr>
      <xdr:spPr>
        <a:xfrm>
          <a:off x="4622800" y="6758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9,364</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40447</xdr:rowOff>
    </xdr:from>
    <xdr:to>
      <xdr:col>3</xdr:col>
      <xdr:colOff>955675</xdr:colOff>
      <xdr:row>35</xdr:row>
      <xdr:rowOff>142047</xdr:rowOff>
    </xdr:to>
    <xdr:sp macro="" textlink="">
      <xdr:nvSpPr>
        <xdr:cNvPr id="132" name="円/楕円 131"/>
        <xdr:cNvSpPr/>
      </xdr:nvSpPr>
      <xdr:spPr bwMode="auto">
        <a:xfrm>
          <a:off x="4254500" y="6650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126824</xdr:rowOff>
    </xdr:from>
    <xdr:ext cx="762000" cy="259045"/>
    <xdr:sp macro="" textlink="">
      <xdr:nvSpPr>
        <xdr:cNvPr id="133" name="テキスト ボックス 132"/>
        <xdr:cNvSpPr txBox="1"/>
      </xdr:nvSpPr>
      <xdr:spPr>
        <a:xfrm>
          <a:off x="3924300" y="673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12,192</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15636</xdr:rowOff>
    </xdr:from>
    <xdr:to>
      <xdr:col>3</xdr:col>
      <xdr:colOff>257175</xdr:colOff>
      <xdr:row>35</xdr:row>
      <xdr:rowOff>117236</xdr:rowOff>
    </xdr:to>
    <xdr:sp macro="" textlink="">
      <xdr:nvSpPr>
        <xdr:cNvPr id="134" name="円/楕円 133"/>
        <xdr:cNvSpPr/>
      </xdr:nvSpPr>
      <xdr:spPr bwMode="auto">
        <a:xfrm>
          <a:off x="3556000" y="6625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102013</xdr:rowOff>
    </xdr:from>
    <xdr:ext cx="762000" cy="259045"/>
    <xdr:sp macro="" textlink="">
      <xdr:nvSpPr>
        <xdr:cNvPr id="135" name="テキスト ボックス 134"/>
        <xdr:cNvSpPr txBox="1"/>
      </xdr:nvSpPr>
      <xdr:spPr>
        <a:xfrm>
          <a:off x="3225800" y="671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15,448</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342192</xdr:rowOff>
    </xdr:from>
    <xdr:to>
      <xdr:col>2</xdr:col>
      <xdr:colOff>692150</xdr:colOff>
      <xdr:row>35</xdr:row>
      <xdr:rowOff>100892</xdr:rowOff>
    </xdr:to>
    <xdr:sp macro="" textlink="">
      <xdr:nvSpPr>
        <xdr:cNvPr id="136" name="円/楕円 135"/>
        <xdr:cNvSpPr/>
      </xdr:nvSpPr>
      <xdr:spPr bwMode="auto">
        <a:xfrm>
          <a:off x="2857500" y="6609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85669</xdr:rowOff>
    </xdr:from>
    <xdr:ext cx="762000" cy="259045"/>
    <xdr:sp macro="" textlink="">
      <xdr:nvSpPr>
        <xdr:cNvPr id="137" name="テキスト ボックス 136"/>
        <xdr:cNvSpPr txBox="1"/>
      </xdr:nvSpPr>
      <xdr:spPr>
        <a:xfrm>
          <a:off x="2527300" y="669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17,593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愛知県飛島村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4,579
4,398
22.42
6,408,562
5,857,083
47,291
4,396,466
77,000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58,917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85545</xdr:rowOff>
    </xdr:from>
    <xdr:to>
      <xdr:col>6</xdr:col>
      <xdr:colOff>510540</xdr:colOff>
      <xdr:row>38</xdr:row>
      <xdr:rowOff>80580</xdr:rowOff>
    </xdr:to>
    <xdr:cxnSp macro="">
      <xdr:nvCxnSpPr>
        <xdr:cNvPr id="55" name="直線コネクタ 54"/>
        <xdr:cNvCxnSpPr/>
      </xdr:nvCxnSpPr>
      <xdr:spPr>
        <a:xfrm flipV="1">
          <a:off x="4633595" y="5229045"/>
          <a:ext cx="1270" cy="1366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84407</xdr:rowOff>
    </xdr:from>
    <xdr:ext cx="534377" cy="259045"/>
    <xdr:sp macro="" textlink="">
      <xdr:nvSpPr>
        <xdr:cNvPr id="56" name="人件費最小値テキスト"/>
        <xdr:cNvSpPr txBox="1"/>
      </xdr:nvSpPr>
      <xdr:spPr>
        <a:xfrm>
          <a:off x="4686300" y="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71,034</a:t>
          </a:r>
          <a:endParaRPr kumimoji="1" lang="ja-JP" altLang="en-US" sz="1000" b="1">
            <a:latin typeface="ＭＳ Ｐゴシック"/>
          </a:endParaRPr>
        </a:p>
      </xdr:txBody>
    </xdr:sp>
    <xdr:clientData/>
  </xdr:oneCellAnchor>
  <xdr:twoCellAnchor>
    <xdr:from>
      <xdr:col>6</xdr:col>
      <xdr:colOff>422275</xdr:colOff>
      <xdr:row>38</xdr:row>
      <xdr:rowOff>80580</xdr:rowOff>
    </xdr:from>
    <xdr:to>
      <xdr:col>6</xdr:col>
      <xdr:colOff>600075</xdr:colOff>
      <xdr:row>38</xdr:row>
      <xdr:rowOff>80580</xdr:rowOff>
    </xdr:to>
    <xdr:cxnSp macro="">
      <xdr:nvCxnSpPr>
        <xdr:cNvPr id="57" name="直線コネクタ 56"/>
        <xdr:cNvCxnSpPr/>
      </xdr:nvCxnSpPr>
      <xdr:spPr>
        <a:xfrm>
          <a:off x="4546600" y="659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32222</xdr:rowOff>
    </xdr:from>
    <xdr:ext cx="599010" cy="259045"/>
    <xdr:sp macro="" textlink="">
      <xdr:nvSpPr>
        <xdr:cNvPr id="58" name="人件費最大値テキスト"/>
        <xdr:cNvSpPr txBox="1"/>
      </xdr:nvSpPr>
      <xdr:spPr>
        <a:xfrm>
          <a:off x="4686300" y="500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788,428</a:t>
          </a:r>
          <a:endParaRPr kumimoji="1" lang="ja-JP" altLang="en-US" sz="1000" b="1">
            <a:latin typeface="ＭＳ Ｐゴシック"/>
          </a:endParaRPr>
        </a:p>
      </xdr:txBody>
    </xdr:sp>
    <xdr:clientData/>
  </xdr:oneCellAnchor>
  <xdr:twoCellAnchor>
    <xdr:from>
      <xdr:col>6</xdr:col>
      <xdr:colOff>422275</xdr:colOff>
      <xdr:row>30</xdr:row>
      <xdr:rowOff>85545</xdr:rowOff>
    </xdr:from>
    <xdr:to>
      <xdr:col>6</xdr:col>
      <xdr:colOff>600075</xdr:colOff>
      <xdr:row>30</xdr:row>
      <xdr:rowOff>85545</xdr:rowOff>
    </xdr:to>
    <xdr:cxnSp macro="">
      <xdr:nvCxnSpPr>
        <xdr:cNvPr id="59" name="直線コネクタ 58"/>
        <xdr:cNvCxnSpPr/>
      </xdr:nvCxnSpPr>
      <xdr:spPr>
        <a:xfrm>
          <a:off x="4546600" y="5229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23535</xdr:rowOff>
    </xdr:from>
    <xdr:to>
      <xdr:col>6</xdr:col>
      <xdr:colOff>511175</xdr:colOff>
      <xdr:row>37</xdr:row>
      <xdr:rowOff>26221</xdr:rowOff>
    </xdr:to>
    <xdr:cxnSp macro="">
      <xdr:nvCxnSpPr>
        <xdr:cNvPr id="60" name="直線コネクタ 59"/>
        <xdr:cNvCxnSpPr/>
      </xdr:nvCxnSpPr>
      <xdr:spPr>
        <a:xfrm flipV="1">
          <a:off x="3797300" y="6367185"/>
          <a:ext cx="8382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30919</xdr:rowOff>
    </xdr:from>
    <xdr:ext cx="599010" cy="259045"/>
    <xdr:sp macro="" textlink="">
      <xdr:nvSpPr>
        <xdr:cNvPr id="61" name="人件費平均値テキスト"/>
        <xdr:cNvSpPr txBox="1"/>
      </xdr:nvSpPr>
      <xdr:spPr>
        <a:xfrm>
          <a:off x="4686300" y="6374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149,112</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52492</xdr:rowOff>
    </xdr:from>
    <xdr:to>
      <xdr:col>6</xdr:col>
      <xdr:colOff>561975</xdr:colOff>
      <xdr:row>37</xdr:row>
      <xdr:rowOff>154092</xdr:rowOff>
    </xdr:to>
    <xdr:sp macro="" textlink="">
      <xdr:nvSpPr>
        <xdr:cNvPr id="62" name="フローチャート : 判断 61"/>
        <xdr:cNvSpPr/>
      </xdr:nvSpPr>
      <xdr:spPr>
        <a:xfrm>
          <a:off x="4584700" y="639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22150</xdr:rowOff>
    </xdr:from>
    <xdr:to>
      <xdr:col>5</xdr:col>
      <xdr:colOff>358775</xdr:colOff>
      <xdr:row>37</xdr:row>
      <xdr:rowOff>26221</xdr:rowOff>
    </xdr:to>
    <xdr:cxnSp macro="">
      <xdr:nvCxnSpPr>
        <xdr:cNvPr id="63" name="直線コネクタ 62"/>
        <xdr:cNvCxnSpPr/>
      </xdr:nvCxnSpPr>
      <xdr:spPr>
        <a:xfrm>
          <a:off x="2908300" y="6365800"/>
          <a:ext cx="889000" cy="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129551</xdr:rowOff>
    </xdr:from>
    <xdr:to>
      <xdr:col>5</xdr:col>
      <xdr:colOff>409575</xdr:colOff>
      <xdr:row>37</xdr:row>
      <xdr:rowOff>59701</xdr:rowOff>
    </xdr:to>
    <xdr:sp macro="" textlink="">
      <xdr:nvSpPr>
        <xdr:cNvPr id="64" name="フローチャート : 判断 63"/>
        <xdr:cNvSpPr/>
      </xdr:nvSpPr>
      <xdr:spPr>
        <a:xfrm>
          <a:off x="3746500" y="630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76228</xdr:rowOff>
    </xdr:from>
    <xdr:ext cx="599010" cy="259045"/>
    <xdr:sp macro="" textlink="">
      <xdr:nvSpPr>
        <xdr:cNvPr id="65" name="テキスト ボックス 64"/>
        <xdr:cNvSpPr txBox="1"/>
      </xdr:nvSpPr>
      <xdr:spPr>
        <a:xfrm>
          <a:off x="3497794" y="6076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198,661</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22150</xdr:rowOff>
    </xdr:from>
    <xdr:to>
      <xdr:col>4</xdr:col>
      <xdr:colOff>155575</xdr:colOff>
      <xdr:row>37</xdr:row>
      <xdr:rowOff>33272</xdr:rowOff>
    </xdr:to>
    <xdr:cxnSp macro="">
      <xdr:nvCxnSpPr>
        <xdr:cNvPr id="66" name="直線コネクタ 65"/>
        <xdr:cNvCxnSpPr/>
      </xdr:nvCxnSpPr>
      <xdr:spPr>
        <a:xfrm flipV="1">
          <a:off x="2019300" y="6365800"/>
          <a:ext cx="889000" cy="1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141560</xdr:rowOff>
    </xdr:from>
    <xdr:to>
      <xdr:col>4</xdr:col>
      <xdr:colOff>206375</xdr:colOff>
      <xdr:row>37</xdr:row>
      <xdr:rowOff>71710</xdr:rowOff>
    </xdr:to>
    <xdr:sp macro="" textlink="">
      <xdr:nvSpPr>
        <xdr:cNvPr id="67" name="フローチャート : 判断 66"/>
        <xdr:cNvSpPr/>
      </xdr:nvSpPr>
      <xdr:spPr>
        <a:xfrm>
          <a:off x="2857500" y="631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88237</xdr:rowOff>
    </xdr:from>
    <xdr:ext cx="599010" cy="259045"/>
    <xdr:sp macro="" textlink="">
      <xdr:nvSpPr>
        <xdr:cNvPr id="68" name="テキスト ボックス 67"/>
        <xdr:cNvSpPr txBox="1"/>
      </xdr:nvSpPr>
      <xdr:spPr>
        <a:xfrm>
          <a:off x="2608794" y="6088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192,357</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24257</xdr:rowOff>
    </xdr:from>
    <xdr:to>
      <xdr:col>2</xdr:col>
      <xdr:colOff>638175</xdr:colOff>
      <xdr:row>37</xdr:row>
      <xdr:rowOff>33272</xdr:rowOff>
    </xdr:to>
    <xdr:cxnSp macro="">
      <xdr:nvCxnSpPr>
        <xdr:cNvPr id="69" name="直線コネクタ 68"/>
        <xdr:cNvCxnSpPr/>
      </xdr:nvCxnSpPr>
      <xdr:spPr>
        <a:xfrm>
          <a:off x="1130300" y="6367907"/>
          <a:ext cx="889000" cy="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141293</xdr:rowOff>
    </xdr:from>
    <xdr:to>
      <xdr:col>3</xdr:col>
      <xdr:colOff>3175</xdr:colOff>
      <xdr:row>37</xdr:row>
      <xdr:rowOff>71443</xdr:rowOff>
    </xdr:to>
    <xdr:sp macro="" textlink="">
      <xdr:nvSpPr>
        <xdr:cNvPr id="70" name="フローチャート : 判断 69"/>
        <xdr:cNvSpPr/>
      </xdr:nvSpPr>
      <xdr:spPr>
        <a:xfrm>
          <a:off x="1968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87970</xdr:rowOff>
    </xdr:from>
    <xdr:ext cx="599010" cy="259045"/>
    <xdr:sp macro="" textlink="">
      <xdr:nvSpPr>
        <xdr:cNvPr id="71" name="テキスト ボックス 70"/>
        <xdr:cNvSpPr txBox="1"/>
      </xdr:nvSpPr>
      <xdr:spPr>
        <a:xfrm>
          <a:off x="1719794" y="608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192,497</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142857</xdr:rowOff>
    </xdr:from>
    <xdr:to>
      <xdr:col>1</xdr:col>
      <xdr:colOff>485775</xdr:colOff>
      <xdr:row>37</xdr:row>
      <xdr:rowOff>73007</xdr:rowOff>
    </xdr:to>
    <xdr:sp macro="" textlink="">
      <xdr:nvSpPr>
        <xdr:cNvPr id="72" name="フローチャート : 判断 71"/>
        <xdr:cNvSpPr/>
      </xdr:nvSpPr>
      <xdr:spPr>
        <a:xfrm>
          <a:off x="1079500" y="631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89534</xdr:rowOff>
    </xdr:from>
    <xdr:ext cx="599010" cy="259045"/>
    <xdr:sp macro="" textlink="">
      <xdr:nvSpPr>
        <xdr:cNvPr id="73" name="テキスト ボックス 72"/>
        <xdr:cNvSpPr txBox="1"/>
      </xdr:nvSpPr>
      <xdr:spPr>
        <a:xfrm>
          <a:off x="830794" y="609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191,676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144185</xdr:rowOff>
    </xdr:from>
    <xdr:to>
      <xdr:col>6</xdr:col>
      <xdr:colOff>561975</xdr:colOff>
      <xdr:row>37</xdr:row>
      <xdr:rowOff>74335</xdr:rowOff>
    </xdr:to>
    <xdr:sp macro="" textlink="">
      <xdr:nvSpPr>
        <xdr:cNvPr id="79" name="円/楕円 78"/>
        <xdr:cNvSpPr/>
      </xdr:nvSpPr>
      <xdr:spPr>
        <a:xfrm>
          <a:off x="4584700" y="631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167062</xdr:rowOff>
    </xdr:from>
    <xdr:ext cx="599010" cy="259045"/>
    <xdr:sp macro="" textlink="">
      <xdr:nvSpPr>
        <xdr:cNvPr id="80" name="人件費該当値テキスト"/>
        <xdr:cNvSpPr txBox="1"/>
      </xdr:nvSpPr>
      <xdr:spPr>
        <a:xfrm>
          <a:off x="4686300" y="6167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190,979</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146871</xdr:rowOff>
    </xdr:from>
    <xdr:to>
      <xdr:col>5</xdr:col>
      <xdr:colOff>409575</xdr:colOff>
      <xdr:row>37</xdr:row>
      <xdr:rowOff>77021</xdr:rowOff>
    </xdr:to>
    <xdr:sp macro="" textlink="">
      <xdr:nvSpPr>
        <xdr:cNvPr id="81" name="円/楕円 80"/>
        <xdr:cNvSpPr/>
      </xdr:nvSpPr>
      <xdr:spPr>
        <a:xfrm>
          <a:off x="3746500" y="631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37</xdr:row>
      <xdr:rowOff>68148</xdr:rowOff>
    </xdr:from>
    <xdr:ext cx="599010" cy="259045"/>
    <xdr:sp macro="" textlink="">
      <xdr:nvSpPr>
        <xdr:cNvPr id="82" name="テキスト ボックス 81"/>
        <xdr:cNvSpPr txBox="1"/>
      </xdr:nvSpPr>
      <xdr:spPr>
        <a:xfrm>
          <a:off x="3497794" y="6411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189,569</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142800</xdr:rowOff>
    </xdr:from>
    <xdr:to>
      <xdr:col>4</xdr:col>
      <xdr:colOff>206375</xdr:colOff>
      <xdr:row>37</xdr:row>
      <xdr:rowOff>72950</xdr:rowOff>
    </xdr:to>
    <xdr:sp macro="" textlink="">
      <xdr:nvSpPr>
        <xdr:cNvPr id="83" name="円/楕円 82"/>
        <xdr:cNvSpPr/>
      </xdr:nvSpPr>
      <xdr:spPr>
        <a:xfrm>
          <a:off x="2857500" y="63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37</xdr:row>
      <xdr:rowOff>64077</xdr:rowOff>
    </xdr:from>
    <xdr:ext cx="599010" cy="259045"/>
    <xdr:sp macro="" textlink="">
      <xdr:nvSpPr>
        <xdr:cNvPr id="84" name="テキスト ボックス 83"/>
        <xdr:cNvSpPr txBox="1"/>
      </xdr:nvSpPr>
      <xdr:spPr>
        <a:xfrm>
          <a:off x="2608794" y="640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191,706</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153922</xdr:rowOff>
    </xdr:from>
    <xdr:to>
      <xdr:col>3</xdr:col>
      <xdr:colOff>3175</xdr:colOff>
      <xdr:row>37</xdr:row>
      <xdr:rowOff>84072</xdr:rowOff>
    </xdr:to>
    <xdr:sp macro="" textlink="">
      <xdr:nvSpPr>
        <xdr:cNvPr id="85" name="円/楕円 84"/>
        <xdr:cNvSpPr/>
      </xdr:nvSpPr>
      <xdr:spPr>
        <a:xfrm>
          <a:off x="1968500" y="632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37</xdr:row>
      <xdr:rowOff>75199</xdr:rowOff>
    </xdr:from>
    <xdr:ext cx="599010" cy="259045"/>
    <xdr:sp macro="" textlink="">
      <xdr:nvSpPr>
        <xdr:cNvPr id="86" name="テキスト ボックス 85"/>
        <xdr:cNvSpPr txBox="1"/>
      </xdr:nvSpPr>
      <xdr:spPr>
        <a:xfrm>
          <a:off x="1719794" y="6418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185,868</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144907</xdr:rowOff>
    </xdr:from>
    <xdr:to>
      <xdr:col>1</xdr:col>
      <xdr:colOff>485775</xdr:colOff>
      <xdr:row>37</xdr:row>
      <xdr:rowOff>75057</xdr:rowOff>
    </xdr:to>
    <xdr:sp macro="" textlink="">
      <xdr:nvSpPr>
        <xdr:cNvPr id="87" name="円/楕円 86"/>
        <xdr:cNvSpPr/>
      </xdr:nvSpPr>
      <xdr:spPr>
        <a:xfrm>
          <a:off x="1079500" y="631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37</xdr:row>
      <xdr:rowOff>66184</xdr:rowOff>
    </xdr:from>
    <xdr:ext cx="599010" cy="259045"/>
    <xdr:sp macro="" textlink="">
      <xdr:nvSpPr>
        <xdr:cNvPr id="88" name="テキスト ボックス 87"/>
        <xdr:cNvSpPr txBox="1"/>
      </xdr:nvSpPr>
      <xdr:spPr>
        <a:xfrm>
          <a:off x="830794" y="6409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190,600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99" name="直線コネクタ 98"/>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248786" cy="259045"/>
    <xdr:sp macro="" textlink="">
      <xdr:nvSpPr>
        <xdr:cNvPr id="100" name="テキスト ボックス 99"/>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3" name="直線コネクタ 10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124982</xdr:rowOff>
    </xdr:from>
    <xdr:to>
      <xdr:col>6</xdr:col>
      <xdr:colOff>510540</xdr:colOff>
      <xdr:row>57</xdr:row>
      <xdr:rowOff>154174</xdr:rowOff>
    </xdr:to>
    <xdr:cxnSp macro="">
      <xdr:nvCxnSpPr>
        <xdr:cNvPr id="108" name="直線コネクタ 107"/>
        <xdr:cNvCxnSpPr/>
      </xdr:nvCxnSpPr>
      <xdr:spPr>
        <a:xfrm flipV="1">
          <a:off x="4633595" y="8697482"/>
          <a:ext cx="1270" cy="1229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158001</xdr:rowOff>
    </xdr:from>
    <xdr:ext cx="534377" cy="259045"/>
    <xdr:sp macro="" textlink="">
      <xdr:nvSpPr>
        <xdr:cNvPr id="109" name="物件費最小値テキスト"/>
        <xdr:cNvSpPr txBox="1"/>
      </xdr:nvSpPr>
      <xdr:spPr>
        <a:xfrm>
          <a:off x="4686300" y="993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74,675</a:t>
          </a:r>
          <a:endParaRPr kumimoji="1" lang="ja-JP" altLang="en-US" sz="1000" b="1">
            <a:latin typeface="ＭＳ Ｐゴシック"/>
          </a:endParaRPr>
        </a:p>
      </xdr:txBody>
    </xdr:sp>
    <xdr:clientData/>
  </xdr:oneCellAnchor>
  <xdr:twoCellAnchor>
    <xdr:from>
      <xdr:col>6</xdr:col>
      <xdr:colOff>422275</xdr:colOff>
      <xdr:row>57</xdr:row>
      <xdr:rowOff>154174</xdr:rowOff>
    </xdr:from>
    <xdr:to>
      <xdr:col>6</xdr:col>
      <xdr:colOff>600075</xdr:colOff>
      <xdr:row>57</xdr:row>
      <xdr:rowOff>154174</xdr:rowOff>
    </xdr:to>
    <xdr:cxnSp macro="">
      <xdr:nvCxnSpPr>
        <xdr:cNvPr id="110" name="直線コネクタ 109"/>
        <xdr:cNvCxnSpPr/>
      </xdr:nvCxnSpPr>
      <xdr:spPr>
        <a:xfrm>
          <a:off x="4546600" y="992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71659</xdr:rowOff>
    </xdr:from>
    <xdr:ext cx="690189" cy="259045"/>
    <xdr:sp macro="" textlink="">
      <xdr:nvSpPr>
        <xdr:cNvPr id="111" name="物件費最大値テキスト"/>
        <xdr:cNvSpPr txBox="1"/>
      </xdr:nvSpPr>
      <xdr:spPr>
        <a:xfrm>
          <a:off x="4686300" y="84727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2,225,753</a:t>
          </a:r>
          <a:endParaRPr kumimoji="1" lang="ja-JP" altLang="en-US" sz="1000" b="1">
            <a:latin typeface="ＭＳ Ｐゴシック"/>
          </a:endParaRPr>
        </a:p>
      </xdr:txBody>
    </xdr:sp>
    <xdr:clientData/>
  </xdr:oneCellAnchor>
  <xdr:twoCellAnchor>
    <xdr:from>
      <xdr:col>6</xdr:col>
      <xdr:colOff>422275</xdr:colOff>
      <xdr:row>50</xdr:row>
      <xdr:rowOff>124982</xdr:rowOff>
    </xdr:from>
    <xdr:to>
      <xdr:col>6</xdr:col>
      <xdr:colOff>600075</xdr:colOff>
      <xdr:row>50</xdr:row>
      <xdr:rowOff>124982</xdr:rowOff>
    </xdr:to>
    <xdr:cxnSp macro="">
      <xdr:nvCxnSpPr>
        <xdr:cNvPr id="112" name="直線コネクタ 111"/>
        <xdr:cNvCxnSpPr/>
      </xdr:nvCxnSpPr>
      <xdr:spPr>
        <a:xfrm>
          <a:off x="4546600" y="869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38640</xdr:rowOff>
    </xdr:from>
    <xdr:to>
      <xdr:col>6</xdr:col>
      <xdr:colOff>511175</xdr:colOff>
      <xdr:row>57</xdr:row>
      <xdr:rowOff>57200</xdr:rowOff>
    </xdr:to>
    <xdr:cxnSp macro="">
      <xdr:nvCxnSpPr>
        <xdr:cNvPr id="113" name="直線コネクタ 112"/>
        <xdr:cNvCxnSpPr/>
      </xdr:nvCxnSpPr>
      <xdr:spPr>
        <a:xfrm flipV="1">
          <a:off x="3797300" y="9811290"/>
          <a:ext cx="838200" cy="1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30680</xdr:rowOff>
    </xdr:from>
    <xdr:ext cx="599010" cy="259045"/>
    <xdr:sp macro="" textlink="">
      <xdr:nvSpPr>
        <xdr:cNvPr id="114" name="物件費平均値テキスト"/>
        <xdr:cNvSpPr txBox="1"/>
      </xdr:nvSpPr>
      <xdr:spPr>
        <a:xfrm>
          <a:off x="4686300" y="98033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164,124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52253</xdr:rowOff>
    </xdr:from>
    <xdr:to>
      <xdr:col>6</xdr:col>
      <xdr:colOff>561975</xdr:colOff>
      <xdr:row>57</xdr:row>
      <xdr:rowOff>153853</xdr:rowOff>
    </xdr:to>
    <xdr:sp macro="" textlink="">
      <xdr:nvSpPr>
        <xdr:cNvPr id="115" name="フローチャート : 判断 114"/>
        <xdr:cNvSpPr/>
      </xdr:nvSpPr>
      <xdr:spPr>
        <a:xfrm>
          <a:off x="4584700" y="982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57200</xdr:rowOff>
    </xdr:from>
    <xdr:to>
      <xdr:col>5</xdr:col>
      <xdr:colOff>358775</xdr:colOff>
      <xdr:row>57</xdr:row>
      <xdr:rowOff>70532</xdr:rowOff>
    </xdr:to>
    <xdr:cxnSp macro="">
      <xdr:nvCxnSpPr>
        <xdr:cNvPr id="116" name="直線コネクタ 115"/>
        <xdr:cNvCxnSpPr/>
      </xdr:nvCxnSpPr>
      <xdr:spPr>
        <a:xfrm flipV="1">
          <a:off x="2908300" y="9829850"/>
          <a:ext cx="889000" cy="1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32997</xdr:rowOff>
    </xdr:from>
    <xdr:to>
      <xdr:col>5</xdr:col>
      <xdr:colOff>409575</xdr:colOff>
      <xdr:row>57</xdr:row>
      <xdr:rowOff>134597</xdr:rowOff>
    </xdr:to>
    <xdr:sp macro="" textlink="">
      <xdr:nvSpPr>
        <xdr:cNvPr id="117" name="フローチャート : 判断 116"/>
        <xdr:cNvSpPr/>
      </xdr:nvSpPr>
      <xdr:spPr>
        <a:xfrm>
          <a:off x="3746500" y="98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125724</xdr:rowOff>
    </xdr:from>
    <xdr:ext cx="599010" cy="259045"/>
    <xdr:sp macro="" textlink="">
      <xdr:nvSpPr>
        <xdr:cNvPr id="118" name="テキスト ボックス 117"/>
        <xdr:cNvSpPr txBox="1"/>
      </xdr:nvSpPr>
      <xdr:spPr>
        <a:xfrm>
          <a:off x="3497794" y="9898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197,818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70532</xdr:rowOff>
    </xdr:from>
    <xdr:to>
      <xdr:col>4</xdr:col>
      <xdr:colOff>155575</xdr:colOff>
      <xdr:row>57</xdr:row>
      <xdr:rowOff>79124</xdr:rowOff>
    </xdr:to>
    <xdr:cxnSp macro="">
      <xdr:nvCxnSpPr>
        <xdr:cNvPr id="119" name="直線コネクタ 118"/>
        <xdr:cNvCxnSpPr/>
      </xdr:nvCxnSpPr>
      <xdr:spPr>
        <a:xfrm flipV="1">
          <a:off x="2019300" y="9843182"/>
          <a:ext cx="889000" cy="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39396</xdr:rowOff>
    </xdr:from>
    <xdr:to>
      <xdr:col>4</xdr:col>
      <xdr:colOff>206375</xdr:colOff>
      <xdr:row>57</xdr:row>
      <xdr:rowOff>140996</xdr:rowOff>
    </xdr:to>
    <xdr:sp macro="" textlink="">
      <xdr:nvSpPr>
        <xdr:cNvPr id="120" name="フローチャート : 判断 119"/>
        <xdr:cNvSpPr/>
      </xdr:nvSpPr>
      <xdr:spPr>
        <a:xfrm>
          <a:off x="2857500" y="981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132123</xdr:rowOff>
    </xdr:from>
    <xdr:ext cx="599010" cy="259045"/>
    <xdr:sp macro="" textlink="">
      <xdr:nvSpPr>
        <xdr:cNvPr id="121" name="テキスト ボックス 120"/>
        <xdr:cNvSpPr txBox="1"/>
      </xdr:nvSpPr>
      <xdr:spPr>
        <a:xfrm>
          <a:off x="2608794" y="990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186,621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75479</xdr:rowOff>
    </xdr:from>
    <xdr:to>
      <xdr:col>2</xdr:col>
      <xdr:colOff>638175</xdr:colOff>
      <xdr:row>57</xdr:row>
      <xdr:rowOff>79124</xdr:rowOff>
    </xdr:to>
    <xdr:cxnSp macro="">
      <xdr:nvCxnSpPr>
        <xdr:cNvPr id="122" name="直線コネクタ 121"/>
        <xdr:cNvCxnSpPr/>
      </xdr:nvCxnSpPr>
      <xdr:spPr>
        <a:xfrm>
          <a:off x="1130300" y="9848129"/>
          <a:ext cx="889000" cy="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47093</xdr:rowOff>
    </xdr:from>
    <xdr:to>
      <xdr:col>3</xdr:col>
      <xdr:colOff>3175</xdr:colOff>
      <xdr:row>57</xdr:row>
      <xdr:rowOff>148693</xdr:rowOff>
    </xdr:to>
    <xdr:sp macro="" textlink="">
      <xdr:nvSpPr>
        <xdr:cNvPr id="123" name="フローチャート : 判断 122"/>
        <xdr:cNvSpPr/>
      </xdr:nvSpPr>
      <xdr:spPr>
        <a:xfrm>
          <a:off x="1968500" y="981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139820</xdr:rowOff>
    </xdr:from>
    <xdr:ext cx="599010" cy="259045"/>
    <xdr:sp macro="" textlink="">
      <xdr:nvSpPr>
        <xdr:cNvPr id="124" name="テキスト ボックス 123"/>
        <xdr:cNvSpPr txBox="1"/>
      </xdr:nvSpPr>
      <xdr:spPr>
        <a:xfrm>
          <a:off x="1719794" y="991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173,152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46647</xdr:rowOff>
    </xdr:from>
    <xdr:to>
      <xdr:col>1</xdr:col>
      <xdr:colOff>485775</xdr:colOff>
      <xdr:row>57</xdr:row>
      <xdr:rowOff>148247</xdr:rowOff>
    </xdr:to>
    <xdr:sp macro="" textlink="">
      <xdr:nvSpPr>
        <xdr:cNvPr id="125" name="フローチャート : 判断 124"/>
        <xdr:cNvSpPr/>
      </xdr:nvSpPr>
      <xdr:spPr>
        <a:xfrm>
          <a:off x="1079500" y="9819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139374</xdr:rowOff>
    </xdr:from>
    <xdr:ext cx="599010" cy="259045"/>
    <xdr:sp macro="" textlink="">
      <xdr:nvSpPr>
        <xdr:cNvPr id="126" name="テキスト ボックス 125"/>
        <xdr:cNvSpPr txBox="1"/>
      </xdr:nvSpPr>
      <xdr:spPr>
        <a:xfrm>
          <a:off x="830794" y="9912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173,934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159290</xdr:rowOff>
    </xdr:from>
    <xdr:to>
      <xdr:col>6</xdr:col>
      <xdr:colOff>561975</xdr:colOff>
      <xdr:row>57</xdr:row>
      <xdr:rowOff>89440</xdr:rowOff>
    </xdr:to>
    <xdr:sp macro="" textlink="">
      <xdr:nvSpPr>
        <xdr:cNvPr id="132" name="円/楕円 131"/>
        <xdr:cNvSpPr/>
      </xdr:nvSpPr>
      <xdr:spPr>
        <a:xfrm>
          <a:off x="4584700" y="97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118667</xdr:rowOff>
    </xdr:from>
    <xdr:ext cx="599010" cy="259045"/>
    <xdr:sp macro="" textlink="">
      <xdr:nvSpPr>
        <xdr:cNvPr id="133" name="物件費該当値テキスト"/>
        <xdr:cNvSpPr txBox="1"/>
      </xdr:nvSpPr>
      <xdr:spPr>
        <a:xfrm>
          <a:off x="4686300" y="9548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276,833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6400</xdr:rowOff>
    </xdr:from>
    <xdr:to>
      <xdr:col>5</xdr:col>
      <xdr:colOff>409575</xdr:colOff>
      <xdr:row>57</xdr:row>
      <xdr:rowOff>108000</xdr:rowOff>
    </xdr:to>
    <xdr:sp macro="" textlink="">
      <xdr:nvSpPr>
        <xdr:cNvPr id="134" name="円/楕円 133"/>
        <xdr:cNvSpPr/>
      </xdr:nvSpPr>
      <xdr:spPr>
        <a:xfrm>
          <a:off x="3746500" y="97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124527</xdr:rowOff>
    </xdr:from>
    <xdr:ext cx="599010" cy="259045"/>
    <xdr:sp macro="" textlink="">
      <xdr:nvSpPr>
        <xdr:cNvPr id="135" name="テキスト ボックス 134"/>
        <xdr:cNvSpPr txBox="1"/>
      </xdr:nvSpPr>
      <xdr:spPr>
        <a:xfrm>
          <a:off x="3497794" y="955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244,356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19732</xdr:rowOff>
    </xdr:from>
    <xdr:to>
      <xdr:col>4</xdr:col>
      <xdr:colOff>206375</xdr:colOff>
      <xdr:row>57</xdr:row>
      <xdr:rowOff>121332</xdr:rowOff>
    </xdr:to>
    <xdr:sp macro="" textlink="">
      <xdr:nvSpPr>
        <xdr:cNvPr id="136" name="円/楕円 135"/>
        <xdr:cNvSpPr/>
      </xdr:nvSpPr>
      <xdr:spPr>
        <a:xfrm>
          <a:off x="2857500" y="979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137859</xdr:rowOff>
    </xdr:from>
    <xdr:ext cx="599010" cy="259045"/>
    <xdr:sp macro="" textlink="">
      <xdr:nvSpPr>
        <xdr:cNvPr id="137" name="テキスト ボックス 136"/>
        <xdr:cNvSpPr txBox="1"/>
      </xdr:nvSpPr>
      <xdr:spPr>
        <a:xfrm>
          <a:off x="2608794" y="9567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221,029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28324</xdr:rowOff>
    </xdr:from>
    <xdr:to>
      <xdr:col>3</xdr:col>
      <xdr:colOff>3175</xdr:colOff>
      <xdr:row>57</xdr:row>
      <xdr:rowOff>129924</xdr:rowOff>
    </xdr:to>
    <xdr:sp macro="" textlink="">
      <xdr:nvSpPr>
        <xdr:cNvPr id="138" name="円/楕円 137"/>
        <xdr:cNvSpPr/>
      </xdr:nvSpPr>
      <xdr:spPr>
        <a:xfrm>
          <a:off x="1968500" y="980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146451</xdr:rowOff>
    </xdr:from>
    <xdr:ext cx="599010" cy="259045"/>
    <xdr:sp macro="" textlink="">
      <xdr:nvSpPr>
        <xdr:cNvPr id="139" name="テキスト ボックス 138"/>
        <xdr:cNvSpPr txBox="1"/>
      </xdr:nvSpPr>
      <xdr:spPr>
        <a:xfrm>
          <a:off x="1719794" y="957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205,995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24679</xdr:rowOff>
    </xdr:from>
    <xdr:to>
      <xdr:col>1</xdr:col>
      <xdr:colOff>485775</xdr:colOff>
      <xdr:row>57</xdr:row>
      <xdr:rowOff>126279</xdr:rowOff>
    </xdr:to>
    <xdr:sp macro="" textlink="">
      <xdr:nvSpPr>
        <xdr:cNvPr id="140" name="円/楕円 139"/>
        <xdr:cNvSpPr/>
      </xdr:nvSpPr>
      <xdr:spPr>
        <a:xfrm>
          <a:off x="1079500" y="979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142806</xdr:rowOff>
    </xdr:from>
    <xdr:ext cx="599010" cy="259045"/>
    <xdr:sp macro="" textlink="">
      <xdr:nvSpPr>
        <xdr:cNvPr id="141" name="テキスト ボックス 140"/>
        <xdr:cNvSpPr txBox="1"/>
      </xdr:nvSpPr>
      <xdr:spPr>
        <a:xfrm>
          <a:off x="830794" y="9572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212,372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2" name="直線コネクタ 15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3" name="テキスト ボックス 15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4" name="直線コネクタ 15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6" name="直線コネクタ 15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58" name="直線コネクタ 15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0" name="直線コネクタ 15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18145</xdr:rowOff>
    </xdr:from>
    <xdr:to>
      <xdr:col>6</xdr:col>
      <xdr:colOff>510540</xdr:colOff>
      <xdr:row>79</xdr:row>
      <xdr:rowOff>42283</xdr:rowOff>
    </xdr:to>
    <xdr:cxnSp macro="">
      <xdr:nvCxnSpPr>
        <xdr:cNvPr id="165" name="直線コネクタ 164"/>
        <xdr:cNvCxnSpPr/>
      </xdr:nvCxnSpPr>
      <xdr:spPr>
        <a:xfrm flipV="1">
          <a:off x="4633595" y="12191095"/>
          <a:ext cx="1270" cy="1395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46110</xdr:rowOff>
    </xdr:from>
    <xdr:ext cx="378565" cy="259045"/>
    <xdr:sp macro="" textlink="">
      <xdr:nvSpPr>
        <xdr:cNvPr id="166" name="維持補修費最小値テキスト"/>
        <xdr:cNvSpPr txBox="1"/>
      </xdr:nvSpPr>
      <xdr:spPr>
        <a:xfrm>
          <a:off x="4686300" y="13590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569</a:t>
          </a:r>
          <a:endParaRPr kumimoji="1" lang="ja-JP" altLang="en-US" sz="1000" b="1">
            <a:latin typeface="ＭＳ Ｐゴシック"/>
          </a:endParaRPr>
        </a:p>
      </xdr:txBody>
    </xdr:sp>
    <xdr:clientData/>
  </xdr:oneCellAnchor>
  <xdr:twoCellAnchor>
    <xdr:from>
      <xdr:col>6</xdr:col>
      <xdr:colOff>422275</xdr:colOff>
      <xdr:row>79</xdr:row>
      <xdr:rowOff>42283</xdr:rowOff>
    </xdr:from>
    <xdr:to>
      <xdr:col>6</xdr:col>
      <xdr:colOff>600075</xdr:colOff>
      <xdr:row>79</xdr:row>
      <xdr:rowOff>42283</xdr:rowOff>
    </xdr:to>
    <xdr:cxnSp macro="">
      <xdr:nvCxnSpPr>
        <xdr:cNvPr id="167" name="直線コネクタ 166"/>
        <xdr:cNvCxnSpPr/>
      </xdr:nvCxnSpPr>
      <xdr:spPr>
        <a:xfrm>
          <a:off x="4546600" y="13586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136272</xdr:rowOff>
    </xdr:from>
    <xdr:ext cx="599010" cy="259045"/>
    <xdr:sp macro="" textlink="">
      <xdr:nvSpPr>
        <xdr:cNvPr id="168" name="維持補修費最大値テキスト"/>
        <xdr:cNvSpPr txBox="1"/>
      </xdr:nvSpPr>
      <xdr:spPr>
        <a:xfrm>
          <a:off x="4686300" y="1196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366,904</a:t>
          </a:r>
          <a:endParaRPr kumimoji="1" lang="ja-JP" altLang="en-US" sz="1000" b="1">
            <a:latin typeface="ＭＳ Ｐゴシック"/>
          </a:endParaRPr>
        </a:p>
      </xdr:txBody>
    </xdr:sp>
    <xdr:clientData/>
  </xdr:oneCellAnchor>
  <xdr:twoCellAnchor>
    <xdr:from>
      <xdr:col>6</xdr:col>
      <xdr:colOff>422275</xdr:colOff>
      <xdr:row>71</xdr:row>
      <xdr:rowOff>18145</xdr:rowOff>
    </xdr:from>
    <xdr:to>
      <xdr:col>6</xdr:col>
      <xdr:colOff>600075</xdr:colOff>
      <xdr:row>71</xdr:row>
      <xdr:rowOff>18145</xdr:rowOff>
    </xdr:to>
    <xdr:cxnSp macro="">
      <xdr:nvCxnSpPr>
        <xdr:cNvPr id="169" name="直線コネクタ 168"/>
        <xdr:cNvCxnSpPr/>
      </xdr:nvCxnSpPr>
      <xdr:spPr>
        <a:xfrm>
          <a:off x="4546600" y="1219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18546</xdr:rowOff>
    </xdr:from>
    <xdr:to>
      <xdr:col>6</xdr:col>
      <xdr:colOff>511175</xdr:colOff>
      <xdr:row>79</xdr:row>
      <xdr:rowOff>29606</xdr:rowOff>
    </xdr:to>
    <xdr:cxnSp macro="">
      <xdr:nvCxnSpPr>
        <xdr:cNvPr id="170" name="直線コネクタ 169"/>
        <xdr:cNvCxnSpPr/>
      </xdr:nvCxnSpPr>
      <xdr:spPr>
        <a:xfrm flipV="1">
          <a:off x="3797300" y="13563096"/>
          <a:ext cx="838200" cy="1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128252</xdr:rowOff>
    </xdr:from>
    <xdr:ext cx="534377" cy="259045"/>
    <xdr:sp macro="" textlink="">
      <xdr:nvSpPr>
        <xdr:cNvPr id="171" name="維持補修費平均値テキスト"/>
        <xdr:cNvSpPr txBox="1"/>
      </xdr:nvSpPr>
      <xdr:spPr>
        <a:xfrm>
          <a:off x="4686300" y="13329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15,676</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105375</xdr:rowOff>
    </xdr:from>
    <xdr:to>
      <xdr:col>6</xdr:col>
      <xdr:colOff>561975</xdr:colOff>
      <xdr:row>79</xdr:row>
      <xdr:rowOff>35525</xdr:rowOff>
    </xdr:to>
    <xdr:sp macro="" textlink="">
      <xdr:nvSpPr>
        <xdr:cNvPr id="172" name="フローチャート : 判断 171"/>
        <xdr:cNvSpPr/>
      </xdr:nvSpPr>
      <xdr:spPr>
        <a:xfrm>
          <a:off x="4584700" y="1347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26932</xdr:rowOff>
    </xdr:from>
    <xdr:to>
      <xdr:col>5</xdr:col>
      <xdr:colOff>358775</xdr:colOff>
      <xdr:row>79</xdr:row>
      <xdr:rowOff>29606</xdr:rowOff>
    </xdr:to>
    <xdr:cxnSp macro="">
      <xdr:nvCxnSpPr>
        <xdr:cNvPr id="173" name="直線コネクタ 172"/>
        <xdr:cNvCxnSpPr/>
      </xdr:nvCxnSpPr>
      <xdr:spPr>
        <a:xfrm>
          <a:off x="2908300" y="13571482"/>
          <a:ext cx="889000" cy="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92808</xdr:rowOff>
    </xdr:from>
    <xdr:to>
      <xdr:col>5</xdr:col>
      <xdr:colOff>409575</xdr:colOff>
      <xdr:row>79</xdr:row>
      <xdr:rowOff>22958</xdr:rowOff>
    </xdr:to>
    <xdr:sp macro="" textlink="">
      <xdr:nvSpPr>
        <xdr:cNvPr id="174" name="フローチャート : 判断 173"/>
        <xdr:cNvSpPr/>
      </xdr:nvSpPr>
      <xdr:spPr>
        <a:xfrm>
          <a:off x="3746500" y="1346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77</xdr:row>
      <xdr:rowOff>39485</xdr:rowOff>
    </xdr:from>
    <xdr:ext cx="534377" cy="259045"/>
    <xdr:sp macro="" textlink="">
      <xdr:nvSpPr>
        <xdr:cNvPr id="175" name="テキスト ボックス 174"/>
        <xdr:cNvSpPr txBox="1"/>
      </xdr:nvSpPr>
      <xdr:spPr>
        <a:xfrm>
          <a:off x="3530111" y="1324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18,974</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26932</xdr:rowOff>
    </xdr:from>
    <xdr:to>
      <xdr:col>4</xdr:col>
      <xdr:colOff>155575</xdr:colOff>
      <xdr:row>79</xdr:row>
      <xdr:rowOff>30917</xdr:rowOff>
    </xdr:to>
    <xdr:cxnSp macro="">
      <xdr:nvCxnSpPr>
        <xdr:cNvPr id="176" name="直線コネクタ 175"/>
        <xdr:cNvCxnSpPr/>
      </xdr:nvCxnSpPr>
      <xdr:spPr>
        <a:xfrm flipV="1">
          <a:off x="2019300" y="13571482"/>
          <a:ext cx="889000" cy="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99397</xdr:rowOff>
    </xdr:from>
    <xdr:to>
      <xdr:col>4</xdr:col>
      <xdr:colOff>206375</xdr:colOff>
      <xdr:row>79</xdr:row>
      <xdr:rowOff>29547</xdr:rowOff>
    </xdr:to>
    <xdr:sp macro="" textlink="">
      <xdr:nvSpPr>
        <xdr:cNvPr id="177" name="フローチャート : 判断 176"/>
        <xdr:cNvSpPr/>
      </xdr:nvSpPr>
      <xdr:spPr>
        <a:xfrm>
          <a:off x="2857500" y="1347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77</xdr:row>
      <xdr:rowOff>46074</xdr:rowOff>
    </xdr:from>
    <xdr:ext cx="534377" cy="259045"/>
    <xdr:sp macro="" textlink="">
      <xdr:nvSpPr>
        <xdr:cNvPr id="178" name="テキスト ボックス 177"/>
        <xdr:cNvSpPr txBox="1"/>
      </xdr:nvSpPr>
      <xdr:spPr>
        <a:xfrm>
          <a:off x="2641111" y="1324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17,245</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30917</xdr:rowOff>
    </xdr:from>
    <xdr:to>
      <xdr:col>2</xdr:col>
      <xdr:colOff>638175</xdr:colOff>
      <xdr:row>79</xdr:row>
      <xdr:rowOff>31077</xdr:rowOff>
    </xdr:to>
    <xdr:cxnSp macro="">
      <xdr:nvCxnSpPr>
        <xdr:cNvPr id="179" name="直線コネクタ 178"/>
        <xdr:cNvCxnSpPr/>
      </xdr:nvCxnSpPr>
      <xdr:spPr>
        <a:xfrm flipV="1">
          <a:off x="1130300" y="13575467"/>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105425</xdr:rowOff>
    </xdr:from>
    <xdr:to>
      <xdr:col>3</xdr:col>
      <xdr:colOff>3175</xdr:colOff>
      <xdr:row>79</xdr:row>
      <xdr:rowOff>35575</xdr:rowOff>
    </xdr:to>
    <xdr:sp macro="" textlink="">
      <xdr:nvSpPr>
        <xdr:cNvPr id="180" name="フローチャート : 判断 179"/>
        <xdr:cNvSpPr/>
      </xdr:nvSpPr>
      <xdr:spPr>
        <a:xfrm>
          <a:off x="1968500" y="1347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77</xdr:row>
      <xdr:rowOff>52102</xdr:rowOff>
    </xdr:from>
    <xdr:ext cx="534377" cy="259045"/>
    <xdr:sp macro="" textlink="">
      <xdr:nvSpPr>
        <xdr:cNvPr id="181" name="テキスト ボックス 180"/>
        <xdr:cNvSpPr txBox="1"/>
      </xdr:nvSpPr>
      <xdr:spPr>
        <a:xfrm>
          <a:off x="1752111" y="1325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109071</xdr:rowOff>
    </xdr:from>
    <xdr:to>
      <xdr:col>1</xdr:col>
      <xdr:colOff>485775</xdr:colOff>
      <xdr:row>79</xdr:row>
      <xdr:rowOff>39221</xdr:rowOff>
    </xdr:to>
    <xdr:sp macro="" textlink="">
      <xdr:nvSpPr>
        <xdr:cNvPr id="182" name="フローチャート : 判断 181"/>
        <xdr:cNvSpPr/>
      </xdr:nvSpPr>
      <xdr:spPr>
        <a:xfrm>
          <a:off x="1079500" y="1348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77</xdr:row>
      <xdr:rowOff>55748</xdr:rowOff>
    </xdr:from>
    <xdr:ext cx="534377" cy="259045"/>
    <xdr:sp macro="" textlink="">
      <xdr:nvSpPr>
        <xdr:cNvPr id="183" name="テキスト ボックス 182"/>
        <xdr:cNvSpPr txBox="1"/>
      </xdr:nvSpPr>
      <xdr:spPr>
        <a:xfrm>
          <a:off x="863111" y="132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139196</xdr:rowOff>
    </xdr:from>
    <xdr:to>
      <xdr:col>6</xdr:col>
      <xdr:colOff>561975</xdr:colOff>
      <xdr:row>79</xdr:row>
      <xdr:rowOff>69346</xdr:rowOff>
    </xdr:to>
    <xdr:sp macro="" textlink="">
      <xdr:nvSpPr>
        <xdr:cNvPr id="189" name="円/楕円 188"/>
        <xdr:cNvSpPr/>
      </xdr:nvSpPr>
      <xdr:spPr>
        <a:xfrm>
          <a:off x="4584700" y="1351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83802</xdr:rowOff>
    </xdr:from>
    <xdr:ext cx="469744" cy="259045"/>
    <xdr:sp macro="" textlink="">
      <xdr:nvSpPr>
        <xdr:cNvPr id="190" name="維持補修費該当値テキスト"/>
        <xdr:cNvSpPr txBox="1"/>
      </xdr:nvSpPr>
      <xdr:spPr>
        <a:xfrm>
          <a:off x="4686300" y="13456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6,799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150256</xdr:rowOff>
    </xdr:from>
    <xdr:to>
      <xdr:col>5</xdr:col>
      <xdr:colOff>409575</xdr:colOff>
      <xdr:row>79</xdr:row>
      <xdr:rowOff>80406</xdr:rowOff>
    </xdr:to>
    <xdr:sp macro="" textlink="">
      <xdr:nvSpPr>
        <xdr:cNvPr id="191" name="円/楕円 190"/>
        <xdr:cNvSpPr/>
      </xdr:nvSpPr>
      <xdr:spPr>
        <a:xfrm>
          <a:off x="3746500" y="1352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71533</xdr:rowOff>
    </xdr:from>
    <xdr:ext cx="469744" cy="259045"/>
    <xdr:sp macro="" textlink="">
      <xdr:nvSpPr>
        <xdr:cNvPr id="192" name="テキスト ボックス 191"/>
        <xdr:cNvSpPr txBox="1"/>
      </xdr:nvSpPr>
      <xdr:spPr>
        <a:xfrm>
          <a:off x="3562427" y="1361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147582</xdr:rowOff>
    </xdr:from>
    <xdr:to>
      <xdr:col>4</xdr:col>
      <xdr:colOff>206375</xdr:colOff>
      <xdr:row>79</xdr:row>
      <xdr:rowOff>77732</xdr:rowOff>
    </xdr:to>
    <xdr:sp macro="" textlink="">
      <xdr:nvSpPr>
        <xdr:cNvPr id="193" name="円/楕円 192"/>
        <xdr:cNvSpPr/>
      </xdr:nvSpPr>
      <xdr:spPr>
        <a:xfrm>
          <a:off x="2857500" y="1352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68859</xdr:rowOff>
    </xdr:from>
    <xdr:ext cx="469744" cy="259045"/>
    <xdr:sp macro="" textlink="">
      <xdr:nvSpPr>
        <xdr:cNvPr id="194" name="テキスト ボックス 193"/>
        <xdr:cNvSpPr txBox="1"/>
      </xdr:nvSpPr>
      <xdr:spPr>
        <a:xfrm>
          <a:off x="2673427" y="13613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151567</xdr:rowOff>
    </xdr:from>
    <xdr:to>
      <xdr:col>3</xdr:col>
      <xdr:colOff>3175</xdr:colOff>
      <xdr:row>79</xdr:row>
      <xdr:rowOff>81717</xdr:rowOff>
    </xdr:to>
    <xdr:sp macro="" textlink="">
      <xdr:nvSpPr>
        <xdr:cNvPr id="195" name="円/楕円 194"/>
        <xdr:cNvSpPr/>
      </xdr:nvSpPr>
      <xdr:spPr>
        <a:xfrm>
          <a:off x="1968500" y="1352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72844</xdr:rowOff>
    </xdr:from>
    <xdr:ext cx="469744" cy="259045"/>
    <xdr:sp macro="" textlink="">
      <xdr:nvSpPr>
        <xdr:cNvPr id="196" name="テキスト ボックス 195"/>
        <xdr:cNvSpPr txBox="1"/>
      </xdr:nvSpPr>
      <xdr:spPr>
        <a:xfrm>
          <a:off x="1784427" y="13617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151727</xdr:rowOff>
    </xdr:from>
    <xdr:to>
      <xdr:col>1</xdr:col>
      <xdr:colOff>485775</xdr:colOff>
      <xdr:row>79</xdr:row>
      <xdr:rowOff>81877</xdr:rowOff>
    </xdr:to>
    <xdr:sp macro="" textlink="">
      <xdr:nvSpPr>
        <xdr:cNvPr id="197" name="円/楕円 196"/>
        <xdr:cNvSpPr/>
      </xdr:nvSpPr>
      <xdr:spPr>
        <a:xfrm>
          <a:off x="1079500" y="1352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73004</xdr:rowOff>
    </xdr:from>
    <xdr:ext cx="469744" cy="259045"/>
    <xdr:sp macro="" textlink="">
      <xdr:nvSpPr>
        <xdr:cNvPr id="198" name="テキスト ボックス 197"/>
        <xdr:cNvSpPr txBox="1"/>
      </xdr:nvSpPr>
      <xdr:spPr>
        <a:xfrm>
          <a:off x="895427" y="1361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09" name="直線コネクタ 20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0" name="テキスト ボックス 209"/>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1" name="直線コネクタ 21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2" name="テキスト ボックス 21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3" name="直線コネクタ 21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4" name="テキスト ボックス 21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5" name="直線コネクタ 21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6" name="テキスト ボックス 21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7" name="直線コネクタ 21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19" name="直線コネクタ 21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154287</xdr:rowOff>
    </xdr:from>
    <xdr:to>
      <xdr:col>6</xdr:col>
      <xdr:colOff>510540</xdr:colOff>
      <xdr:row>98</xdr:row>
      <xdr:rowOff>31626</xdr:rowOff>
    </xdr:to>
    <xdr:cxnSp macro="">
      <xdr:nvCxnSpPr>
        <xdr:cNvPr id="224" name="直線コネクタ 223"/>
        <xdr:cNvCxnSpPr/>
      </xdr:nvCxnSpPr>
      <xdr:spPr>
        <a:xfrm flipV="1">
          <a:off x="4633595" y="15584787"/>
          <a:ext cx="1270" cy="124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35453</xdr:rowOff>
    </xdr:from>
    <xdr:ext cx="534377" cy="259045"/>
    <xdr:sp macro="" textlink="">
      <xdr:nvSpPr>
        <xdr:cNvPr id="225" name="扶助費最小値テキスト"/>
        <xdr:cNvSpPr txBox="1"/>
      </xdr:nvSpPr>
      <xdr:spPr>
        <a:xfrm>
          <a:off x="4686300" y="1683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21,928</a:t>
          </a:r>
          <a:endParaRPr kumimoji="1" lang="ja-JP" altLang="en-US" sz="1000" b="1">
            <a:latin typeface="ＭＳ Ｐゴシック"/>
          </a:endParaRPr>
        </a:p>
      </xdr:txBody>
    </xdr:sp>
    <xdr:clientData/>
  </xdr:oneCellAnchor>
  <xdr:twoCellAnchor>
    <xdr:from>
      <xdr:col>6</xdr:col>
      <xdr:colOff>422275</xdr:colOff>
      <xdr:row>98</xdr:row>
      <xdr:rowOff>31626</xdr:rowOff>
    </xdr:from>
    <xdr:to>
      <xdr:col>6</xdr:col>
      <xdr:colOff>600075</xdr:colOff>
      <xdr:row>98</xdr:row>
      <xdr:rowOff>31626</xdr:rowOff>
    </xdr:to>
    <xdr:cxnSp macro="">
      <xdr:nvCxnSpPr>
        <xdr:cNvPr id="226" name="直線コネクタ 225"/>
        <xdr:cNvCxnSpPr/>
      </xdr:nvCxnSpPr>
      <xdr:spPr>
        <a:xfrm>
          <a:off x="4546600" y="16833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100964</xdr:rowOff>
    </xdr:from>
    <xdr:ext cx="599010" cy="259045"/>
    <xdr:sp macro="" textlink="">
      <xdr:nvSpPr>
        <xdr:cNvPr id="227" name="扶助費最大値テキスト"/>
        <xdr:cNvSpPr txBox="1"/>
      </xdr:nvSpPr>
      <xdr:spPr>
        <a:xfrm>
          <a:off x="4686300" y="15360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136,660</a:t>
          </a:r>
          <a:endParaRPr kumimoji="1" lang="ja-JP" altLang="en-US" sz="1000" b="1">
            <a:latin typeface="ＭＳ Ｐゴシック"/>
          </a:endParaRPr>
        </a:p>
      </xdr:txBody>
    </xdr:sp>
    <xdr:clientData/>
  </xdr:oneCellAnchor>
  <xdr:twoCellAnchor>
    <xdr:from>
      <xdr:col>6</xdr:col>
      <xdr:colOff>422275</xdr:colOff>
      <xdr:row>90</xdr:row>
      <xdr:rowOff>154287</xdr:rowOff>
    </xdr:from>
    <xdr:to>
      <xdr:col>6</xdr:col>
      <xdr:colOff>600075</xdr:colOff>
      <xdr:row>90</xdr:row>
      <xdr:rowOff>154287</xdr:rowOff>
    </xdr:to>
    <xdr:cxnSp macro="">
      <xdr:nvCxnSpPr>
        <xdr:cNvPr id="228" name="直線コネクタ 227"/>
        <xdr:cNvCxnSpPr/>
      </xdr:nvCxnSpPr>
      <xdr:spPr>
        <a:xfrm>
          <a:off x="4546600" y="15584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71469</xdr:rowOff>
    </xdr:from>
    <xdr:to>
      <xdr:col>6</xdr:col>
      <xdr:colOff>511175</xdr:colOff>
      <xdr:row>96</xdr:row>
      <xdr:rowOff>82387</xdr:rowOff>
    </xdr:to>
    <xdr:cxnSp macro="">
      <xdr:nvCxnSpPr>
        <xdr:cNvPr id="229" name="直線コネクタ 228"/>
        <xdr:cNvCxnSpPr/>
      </xdr:nvCxnSpPr>
      <xdr:spPr>
        <a:xfrm>
          <a:off x="3797300" y="16530669"/>
          <a:ext cx="838200" cy="1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107706</xdr:rowOff>
    </xdr:from>
    <xdr:ext cx="534377" cy="259045"/>
    <xdr:sp macro="" textlink="">
      <xdr:nvSpPr>
        <xdr:cNvPr id="230" name="扶助費平均値テキスト"/>
        <xdr:cNvSpPr txBox="1"/>
      </xdr:nvSpPr>
      <xdr:spPr>
        <a:xfrm>
          <a:off x="4686300" y="16224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59,624</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84829</xdr:rowOff>
    </xdr:from>
    <xdr:to>
      <xdr:col>6</xdr:col>
      <xdr:colOff>561975</xdr:colOff>
      <xdr:row>96</xdr:row>
      <xdr:rowOff>14979</xdr:rowOff>
    </xdr:to>
    <xdr:sp macro="" textlink="">
      <xdr:nvSpPr>
        <xdr:cNvPr id="231" name="フローチャート : 判断 230"/>
        <xdr:cNvSpPr/>
      </xdr:nvSpPr>
      <xdr:spPr>
        <a:xfrm>
          <a:off x="4584700" y="1637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71469</xdr:rowOff>
    </xdr:from>
    <xdr:to>
      <xdr:col>5</xdr:col>
      <xdr:colOff>358775</xdr:colOff>
      <xdr:row>96</xdr:row>
      <xdr:rowOff>131231</xdr:rowOff>
    </xdr:to>
    <xdr:cxnSp macro="">
      <xdr:nvCxnSpPr>
        <xdr:cNvPr id="232" name="直線コネクタ 231"/>
        <xdr:cNvCxnSpPr/>
      </xdr:nvCxnSpPr>
      <xdr:spPr>
        <a:xfrm flipV="1">
          <a:off x="2908300" y="16530669"/>
          <a:ext cx="889000" cy="5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55677</xdr:rowOff>
    </xdr:from>
    <xdr:to>
      <xdr:col>5</xdr:col>
      <xdr:colOff>409575</xdr:colOff>
      <xdr:row>95</xdr:row>
      <xdr:rowOff>157277</xdr:rowOff>
    </xdr:to>
    <xdr:sp macro="" textlink="">
      <xdr:nvSpPr>
        <xdr:cNvPr id="233" name="フローチャート : 判断 232"/>
        <xdr:cNvSpPr/>
      </xdr:nvSpPr>
      <xdr:spPr>
        <a:xfrm>
          <a:off x="3746500" y="1634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2354</xdr:rowOff>
    </xdr:from>
    <xdr:ext cx="534377" cy="259045"/>
    <xdr:sp macro="" textlink="">
      <xdr:nvSpPr>
        <xdr:cNvPr id="234" name="テキスト ボックス 233"/>
        <xdr:cNvSpPr txBox="1"/>
      </xdr:nvSpPr>
      <xdr:spPr>
        <a:xfrm>
          <a:off x="3530111" y="1611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62,302</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131231</xdr:rowOff>
    </xdr:from>
    <xdr:to>
      <xdr:col>4</xdr:col>
      <xdr:colOff>155575</xdr:colOff>
      <xdr:row>96</xdr:row>
      <xdr:rowOff>152121</xdr:rowOff>
    </xdr:to>
    <xdr:cxnSp macro="">
      <xdr:nvCxnSpPr>
        <xdr:cNvPr id="235" name="直線コネクタ 234"/>
        <xdr:cNvCxnSpPr/>
      </xdr:nvCxnSpPr>
      <xdr:spPr>
        <a:xfrm flipV="1">
          <a:off x="2019300" y="16590431"/>
          <a:ext cx="889000" cy="2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111869</xdr:rowOff>
    </xdr:from>
    <xdr:to>
      <xdr:col>4</xdr:col>
      <xdr:colOff>206375</xdr:colOff>
      <xdr:row>96</xdr:row>
      <xdr:rowOff>42019</xdr:rowOff>
    </xdr:to>
    <xdr:sp macro="" textlink="">
      <xdr:nvSpPr>
        <xdr:cNvPr id="236" name="フローチャート : 判断 235"/>
        <xdr:cNvSpPr/>
      </xdr:nvSpPr>
      <xdr:spPr>
        <a:xfrm>
          <a:off x="2857500" y="1639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58546</xdr:rowOff>
    </xdr:from>
    <xdr:ext cx="534377" cy="259045"/>
    <xdr:sp macro="" textlink="">
      <xdr:nvSpPr>
        <xdr:cNvPr id="237" name="テキスト ボックス 236"/>
        <xdr:cNvSpPr txBox="1"/>
      </xdr:nvSpPr>
      <xdr:spPr>
        <a:xfrm>
          <a:off x="2641111" y="1617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57,140</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132395</xdr:rowOff>
    </xdr:from>
    <xdr:to>
      <xdr:col>2</xdr:col>
      <xdr:colOff>638175</xdr:colOff>
      <xdr:row>96</xdr:row>
      <xdr:rowOff>152121</xdr:rowOff>
    </xdr:to>
    <xdr:cxnSp macro="">
      <xdr:nvCxnSpPr>
        <xdr:cNvPr id="238" name="直線コネクタ 237"/>
        <xdr:cNvCxnSpPr/>
      </xdr:nvCxnSpPr>
      <xdr:spPr>
        <a:xfrm>
          <a:off x="1130300" y="16591595"/>
          <a:ext cx="889000" cy="1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118793</xdr:rowOff>
    </xdr:from>
    <xdr:to>
      <xdr:col>3</xdr:col>
      <xdr:colOff>3175</xdr:colOff>
      <xdr:row>96</xdr:row>
      <xdr:rowOff>48943</xdr:rowOff>
    </xdr:to>
    <xdr:sp macro="" textlink="">
      <xdr:nvSpPr>
        <xdr:cNvPr id="239" name="フローチャート : 判断 238"/>
        <xdr:cNvSpPr/>
      </xdr:nvSpPr>
      <xdr:spPr>
        <a:xfrm>
          <a:off x="1968500" y="1640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65470</xdr:rowOff>
    </xdr:from>
    <xdr:ext cx="534377" cy="259045"/>
    <xdr:sp macro="" textlink="">
      <xdr:nvSpPr>
        <xdr:cNvPr id="240" name="テキスト ボックス 239"/>
        <xdr:cNvSpPr txBox="1"/>
      </xdr:nvSpPr>
      <xdr:spPr>
        <a:xfrm>
          <a:off x="1752111" y="1618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56,504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165143</xdr:rowOff>
    </xdr:from>
    <xdr:to>
      <xdr:col>1</xdr:col>
      <xdr:colOff>485775</xdr:colOff>
      <xdr:row>96</xdr:row>
      <xdr:rowOff>95293</xdr:rowOff>
    </xdr:to>
    <xdr:sp macro="" textlink="">
      <xdr:nvSpPr>
        <xdr:cNvPr id="241" name="フローチャート : 判断 240"/>
        <xdr:cNvSpPr/>
      </xdr:nvSpPr>
      <xdr:spPr>
        <a:xfrm>
          <a:off x="1079500" y="1645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111820</xdr:rowOff>
    </xdr:from>
    <xdr:ext cx="534377" cy="259045"/>
    <xdr:sp macro="" textlink="">
      <xdr:nvSpPr>
        <xdr:cNvPr id="242" name="テキスト ボックス 241"/>
        <xdr:cNvSpPr txBox="1"/>
      </xdr:nvSpPr>
      <xdr:spPr>
        <a:xfrm>
          <a:off x="863111" y="1622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52,246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31587</xdr:rowOff>
    </xdr:from>
    <xdr:to>
      <xdr:col>6</xdr:col>
      <xdr:colOff>561975</xdr:colOff>
      <xdr:row>96</xdr:row>
      <xdr:rowOff>133187</xdr:rowOff>
    </xdr:to>
    <xdr:sp macro="" textlink="">
      <xdr:nvSpPr>
        <xdr:cNvPr id="248" name="円/楕円 247"/>
        <xdr:cNvSpPr/>
      </xdr:nvSpPr>
      <xdr:spPr>
        <a:xfrm>
          <a:off x="4584700" y="1649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10014</xdr:rowOff>
    </xdr:from>
    <xdr:ext cx="534377" cy="259045"/>
    <xdr:sp macro="" textlink="">
      <xdr:nvSpPr>
        <xdr:cNvPr id="249" name="扶助費該当値テキスト"/>
        <xdr:cNvSpPr txBox="1"/>
      </xdr:nvSpPr>
      <xdr:spPr>
        <a:xfrm>
          <a:off x="4686300" y="1646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48,765</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20669</xdr:rowOff>
    </xdr:from>
    <xdr:to>
      <xdr:col>5</xdr:col>
      <xdr:colOff>409575</xdr:colOff>
      <xdr:row>96</xdr:row>
      <xdr:rowOff>122269</xdr:rowOff>
    </xdr:to>
    <xdr:sp macro="" textlink="">
      <xdr:nvSpPr>
        <xdr:cNvPr id="250" name="円/楕円 249"/>
        <xdr:cNvSpPr/>
      </xdr:nvSpPr>
      <xdr:spPr>
        <a:xfrm>
          <a:off x="3746500" y="1647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113396</xdr:rowOff>
    </xdr:from>
    <xdr:ext cx="534377" cy="259045"/>
    <xdr:sp macro="" textlink="">
      <xdr:nvSpPr>
        <xdr:cNvPr id="251" name="テキスト ボックス 250"/>
        <xdr:cNvSpPr txBox="1"/>
      </xdr:nvSpPr>
      <xdr:spPr>
        <a:xfrm>
          <a:off x="3530111" y="1657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49,768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80431</xdr:rowOff>
    </xdr:from>
    <xdr:to>
      <xdr:col>4</xdr:col>
      <xdr:colOff>206375</xdr:colOff>
      <xdr:row>97</xdr:row>
      <xdr:rowOff>10581</xdr:rowOff>
    </xdr:to>
    <xdr:sp macro="" textlink="">
      <xdr:nvSpPr>
        <xdr:cNvPr id="252" name="円/楕円 251"/>
        <xdr:cNvSpPr/>
      </xdr:nvSpPr>
      <xdr:spPr>
        <a:xfrm>
          <a:off x="2857500" y="1653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1708</xdr:rowOff>
    </xdr:from>
    <xdr:ext cx="534377" cy="259045"/>
    <xdr:sp macro="" textlink="">
      <xdr:nvSpPr>
        <xdr:cNvPr id="253" name="テキスト ボックス 252"/>
        <xdr:cNvSpPr txBox="1"/>
      </xdr:nvSpPr>
      <xdr:spPr>
        <a:xfrm>
          <a:off x="2641111" y="1663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44,278</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101321</xdr:rowOff>
    </xdr:from>
    <xdr:to>
      <xdr:col>3</xdr:col>
      <xdr:colOff>3175</xdr:colOff>
      <xdr:row>97</xdr:row>
      <xdr:rowOff>31471</xdr:rowOff>
    </xdr:to>
    <xdr:sp macro="" textlink="">
      <xdr:nvSpPr>
        <xdr:cNvPr id="254" name="円/楕円 253"/>
        <xdr:cNvSpPr/>
      </xdr:nvSpPr>
      <xdr:spPr>
        <a:xfrm>
          <a:off x="1968500" y="1656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22598</xdr:rowOff>
    </xdr:from>
    <xdr:ext cx="534377" cy="259045"/>
    <xdr:sp macro="" textlink="">
      <xdr:nvSpPr>
        <xdr:cNvPr id="255" name="テキスト ボックス 254"/>
        <xdr:cNvSpPr txBox="1"/>
      </xdr:nvSpPr>
      <xdr:spPr>
        <a:xfrm>
          <a:off x="1752111" y="1665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42,359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81595</xdr:rowOff>
    </xdr:from>
    <xdr:to>
      <xdr:col>1</xdr:col>
      <xdr:colOff>485775</xdr:colOff>
      <xdr:row>97</xdr:row>
      <xdr:rowOff>11745</xdr:rowOff>
    </xdr:to>
    <xdr:sp macro="" textlink="">
      <xdr:nvSpPr>
        <xdr:cNvPr id="256" name="円/楕円 255"/>
        <xdr:cNvSpPr/>
      </xdr:nvSpPr>
      <xdr:spPr>
        <a:xfrm>
          <a:off x="1079500" y="16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2872</xdr:rowOff>
    </xdr:from>
    <xdr:ext cx="534377" cy="259045"/>
    <xdr:sp macro="" textlink="">
      <xdr:nvSpPr>
        <xdr:cNvPr id="257" name="テキスト ボックス 256"/>
        <xdr:cNvSpPr txBox="1"/>
      </xdr:nvSpPr>
      <xdr:spPr>
        <a:xfrm>
          <a:off x="863111" y="1663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44,171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35,405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69" name="テキスト ボックス 26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1" name="テキスト ボックス 270"/>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3" name="テキスト ボックス 272"/>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5" name="テキスト ボックス 274"/>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72080</xdr:rowOff>
    </xdr:from>
    <xdr:to>
      <xdr:col>15</xdr:col>
      <xdr:colOff>180340</xdr:colOff>
      <xdr:row>38</xdr:row>
      <xdr:rowOff>19810</xdr:rowOff>
    </xdr:to>
    <xdr:cxnSp macro="">
      <xdr:nvCxnSpPr>
        <xdr:cNvPr id="279" name="直線コネクタ 278"/>
        <xdr:cNvCxnSpPr/>
      </xdr:nvCxnSpPr>
      <xdr:spPr>
        <a:xfrm flipV="1">
          <a:off x="10475595" y="5387030"/>
          <a:ext cx="1270" cy="1147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23637</xdr:rowOff>
    </xdr:from>
    <xdr:ext cx="534377" cy="259045"/>
    <xdr:sp macro="" textlink="">
      <xdr:nvSpPr>
        <xdr:cNvPr id="280" name="補助費等最小値テキスト"/>
        <xdr:cNvSpPr txBox="1"/>
      </xdr:nvSpPr>
      <xdr:spPr>
        <a:xfrm>
          <a:off x="10528300" y="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52,445</a:t>
          </a:r>
          <a:endParaRPr kumimoji="1" lang="ja-JP" altLang="en-US" sz="1000" b="1">
            <a:latin typeface="ＭＳ Ｐゴシック"/>
          </a:endParaRPr>
        </a:p>
      </xdr:txBody>
    </xdr:sp>
    <xdr:clientData/>
  </xdr:oneCellAnchor>
  <xdr:twoCellAnchor>
    <xdr:from>
      <xdr:col>15</xdr:col>
      <xdr:colOff>92075</xdr:colOff>
      <xdr:row>38</xdr:row>
      <xdr:rowOff>19810</xdr:rowOff>
    </xdr:from>
    <xdr:to>
      <xdr:col>15</xdr:col>
      <xdr:colOff>269875</xdr:colOff>
      <xdr:row>38</xdr:row>
      <xdr:rowOff>19810</xdr:rowOff>
    </xdr:to>
    <xdr:cxnSp macro="">
      <xdr:nvCxnSpPr>
        <xdr:cNvPr id="281" name="直線コネクタ 280"/>
        <xdr:cNvCxnSpPr/>
      </xdr:nvCxnSpPr>
      <xdr:spPr>
        <a:xfrm>
          <a:off x="10388600" y="653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18757</xdr:rowOff>
    </xdr:from>
    <xdr:ext cx="599010" cy="259045"/>
    <xdr:sp macro="" textlink="">
      <xdr:nvSpPr>
        <xdr:cNvPr id="282" name="補助費等最大値テキスト"/>
        <xdr:cNvSpPr txBox="1"/>
      </xdr:nvSpPr>
      <xdr:spPr>
        <a:xfrm>
          <a:off x="10528300" y="5162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554,580</a:t>
          </a:r>
          <a:endParaRPr kumimoji="1" lang="ja-JP" altLang="en-US" sz="1000" b="1">
            <a:latin typeface="ＭＳ Ｐゴシック"/>
          </a:endParaRPr>
        </a:p>
      </xdr:txBody>
    </xdr:sp>
    <xdr:clientData/>
  </xdr:oneCellAnchor>
  <xdr:twoCellAnchor>
    <xdr:from>
      <xdr:col>15</xdr:col>
      <xdr:colOff>92075</xdr:colOff>
      <xdr:row>31</xdr:row>
      <xdr:rowOff>72080</xdr:rowOff>
    </xdr:from>
    <xdr:to>
      <xdr:col>15</xdr:col>
      <xdr:colOff>269875</xdr:colOff>
      <xdr:row>31</xdr:row>
      <xdr:rowOff>72080</xdr:rowOff>
    </xdr:to>
    <xdr:cxnSp macro="">
      <xdr:nvCxnSpPr>
        <xdr:cNvPr id="283" name="直線コネクタ 282"/>
        <xdr:cNvCxnSpPr/>
      </xdr:nvCxnSpPr>
      <xdr:spPr>
        <a:xfrm>
          <a:off x="10388600" y="538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162846</xdr:rowOff>
    </xdr:from>
    <xdr:to>
      <xdr:col>15</xdr:col>
      <xdr:colOff>180975</xdr:colOff>
      <xdr:row>36</xdr:row>
      <xdr:rowOff>9791</xdr:rowOff>
    </xdr:to>
    <xdr:cxnSp macro="">
      <xdr:nvCxnSpPr>
        <xdr:cNvPr id="284" name="直線コネクタ 283"/>
        <xdr:cNvCxnSpPr/>
      </xdr:nvCxnSpPr>
      <xdr:spPr>
        <a:xfrm flipV="1">
          <a:off x="9639300" y="6163596"/>
          <a:ext cx="838200" cy="1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115964</xdr:rowOff>
    </xdr:from>
    <xdr:ext cx="599010" cy="259045"/>
    <xdr:sp macro="" textlink="">
      <xdr:nvSpPr>
        <xdr:cNvPr id="285" name="補助費等平均値テキスト"/>
        <xdr:cNvSpPr txBox="1"/>
      </xdr:nvSpPr>
      <xdr:spPr>
        <a:xfrm>
          <a:off x="10528300" y="62881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128,724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137537</xdr:rowOff>
    </xdr:from>
    <xdr:to>
      <xdr:col>15</xdr:col>
      <xdr:colOff>231775</xdr:colOff>
      <xdr:row>37</xdr:row>
      <xdr:rowOff>67687</xdr:rowOff>
    </xdr:to>
    <xdr:sp macro="" textlink="">
      <xdr:nvSpPr>
        <xdr:cNvPr id="286" name="フローチャート : 判断 285"/>
        <xdr:cNvSpPr/>
      </xdr:nvSpPr>
      <xdr:spPr>
        <a:xfrm>
          <a:off x="10426700" y="630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314</xdr:rowOff>
    </xdr:from>
    <xdr:to>
      <xdr:col>14</xdr:col>
      <xdr:colOff>28575</xdr:colOff>
      <xdr:row>36</xdr:row>
      <xdr:rowOff>9791</xdr:rowOff>
    </xdr:to>
    <xdr:cxnSp macro="">
      <xdr:nvCxnSpPr>
        <xdr:cNvPr id="287" name="直線コネクタ 286"/>
        <xdr:cNvCxnSpPr/>
      </xdr:nvCxnSpPr>
      <xdr:spPr>
        <a:xfrm>
          <a:off x="8750300" y="6172514"/>
          <a:ext cx="889000" cy="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80069</xdr:rowOff>
    </xdr:from>
    <xdr:to>
      <xdr:col>14</xdr:col>
      <xdr:colOff>79375</xdr:colOff>
      <xdr:row>37</xdr:row>
      <xdr:rowOff>10219</xdr:rowOff>
    </xdr:to>
    <xdr:sp macro="" textlink="">
      <xdr:nvSpPr>
        <xdr:cNvPr id="288" name="フローチャート : 判断 287"/>
        <xdr:cNvSpPr/>
      </xdr:nvSpPr>
      <xdr:spPr>
        <a:xfrm>
          <a:off x="9588500" y="625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1346</xdr:rowOff>
    </xdr:from>
    <xdr:ext cx="599010" cy="259045"/>
    <xdr:sp macro="" textlink="">
      <xdr:nvSpPr>
        <xdr:cNvPr id="289" name="テキスト ボックス 288"/>
        <xdr:cNvSpPr txBox="1"/>
      </xdr:nvSpPr>
      <xdr:spPr>
        <a:xfrm>
          <a:off x="9339794" y="634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153,863</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314</xdr:rowOff>
    </xdr:from>
    <xdr:to>
      <xdr:col>12</xdr:col>
      <xdr:colOff>511175</xdr:colOff>
      <xdr:row>36</xdr:row>
      <xdr:rowOff>10328</xdr:rowOff>
    </xdr:to>
    <xdr:cxnSp macro="">
      <xdr:nvCxnSpPr>
        <xdr:cNvPr id="290" name="直線コネクタ 289"/>
        <xdr:cNvCxnSpPr/>
      </xdr:nvCxnSpPr>
      <xdr:spPr>
        <a:xfrm flipV="1">
          <a:off x="7861300" y="6172514"/>
          <a:ext cx="889000" cy="1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101727</xdr:rowOff>
    </xdr:from>
    <xdr:to>
      <xdr:col>12</xdr:col>
      <xdr:colOff>561975</xdr:colOff>
      <xdr:row>37</xdr:row>
      <xdr:rowOff>31877</xdr:rowOff>
    </xdr:to>
    <xdr:sp macro="" textlink="">
      <xdr:nvSpPr>
        <xdr:cNvPr id="291" name="フローチャート : 判断 290"/>
        <xdr:cNvSpPr/>
      </xdr:nvSpPr>
      <xdr:spPr>
        <a:xfrm>
          <a:off x="8699500" y="627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37</xdr:row>
      <xdr:rowOff>23004</xdr:rowOff>
    </xdr:from>
    <xdr:ext cx="599010" cy="259045"/>
    <xdr:sp macro="" textlink="">
      <xdr:nvSpPr>
        <xdr:cNvPr id="292" name="テキスト ボックス 291"/>
        <xdr:cNvSpPr txBox="1"/>
      </xdr:nvSpPr>
      <xdr:spPr>
        <a:xfrm>
          <a:off x="8450794" y="6366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144,389</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166293</xdr:rowOff>
    </xdr:from>
    <xdr:to>
      <xdr:col>11</xdr:col>
      <xdr:colOff>307975</xdr:colOff>
      <xdr:row>36</xdr:row>
      <xdr:rowOff>10328</xdr:rowOff>
    </xdr:to>
    <xdr:cxnSp macro="">
      <xdr:nvCxnSpPr>
        <xdr:cNvPr id="293" name="直線コネクタ 292"/>
        <xdr:cNvCxnSpPr/>
      </xdr:nvCxnSpPr>
      <xdr:spPr>
        <a:xfrm>
          <a:off x="6972300" y="6167043"/>
          <a:ext cx="889000" cy="1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110738</xdr:rowOff>
    </xdr:from>
    <xdr:to>
      <xdr:col>11</xdr:col>
      <xdr:colOff>358775</xdr:colOff>
      <xdr:row>37</xdr:row>
      <xdr:rowOff>40888</xdr:rowOff>
    </xdr:to>
    <xdr:sp macro="" textlink="">
      <xdr:nvSpPr>
        <xdr:cNvPr id="294" name="フローチャート : 判断 293"/>
        <xdr:cNvSpPr/>
      </xdr:nvSpPr>
      <xdr:spPr>
        <a:xfrm>
          <a:off x="7810500" y="628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32015</xdr:rowOff>
    </xdr:from>
    <xdr:ext cx="599010" cy="259045"/>
    <xdr:sp macro="" textlink="">
      <xdr:nvSpPr>
        <xdr:cNvPr id="295" name="テキスト ボックス 294"/>
        <xdr:cNvSpPr txBox="1"/>
      </xdr:nvSpPr>
      <xdr:spPr>
        <a:xfrm>
          <a:off x="7561794" y="637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140,447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125092</xdr:rowOff>
    </xdr:from>
    <xdr:to>
      <xdr:col>10</xdr:col>
      <xdr:colOff>155575</xdr:colOff>
      <xdr:row>37</xdr:row>
      <xdr:rowOff>55242</xdr:rowOff>
    </xdr:to>
    <xdr:sp macro="" textlink="">
      <xdr:nvSpPr>
        <xdr:cNvPr id="296" name="フローチャート : 判断 295"/>
        <xdr:cNvSpPr/>
      </xdr:nvSpPr>
      <xdr:spPr>
        <a:xfrm>
          <a:off x="6921500" y="629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46369</xdr:rowOff>
    </xdr:from>
    <xdr:ext cx="599010" cy="259045"/>
    <xdr:sp macro="" textlink="">
      <xdr:nvSpPr>
        <xdr:cNvPr id="297" name="テキスト ボックス 296"/>
        <xdr:cNvSpPr txBox="1"/>
      </xdr:nvSpPr>
      <xdr:spPr>
        <a:xfrm>
          <a:off x="6672794" y="6390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134,168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112046</xdr:rowOff>
    </xdr:from>
    <xdr:to>
      <xdr:col>15</xdr:col>
      <xdr:colOff>231775</xdr:colOff>
      <xdr:row>36</xdr:row>
      <xdr:rowOff>42196</xdr:rowOff>
    </xdr:to>
    <xdr:sp macro="" textlink="">
      <xdr:nvSpPr>
        <xdr:cNvPr id="303" name="円/楕円 302"/>
        <xdr:cNvSpPr/>
      </xdr:nvSpPr>
      <xdr:spPr>
        <a:xfrm>
          <a:off x="10426700" y="611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134923</xdr:rowOff>
    </xdr:from>
    <xdr:ext cx="599010" cy="259045"/>
    <xdr:sp macro="" textlink="">
      <xdr:nvSpPr>
        <xdr:cNvPr id="304" name="補助費等該当値テキスト"/>
        <xdr:cNvSpPr txBox="1"/>
      </xdr:nvSpPr>
      <xdr:spPr>
        <a:xfrm>
          <a:off x="10528300" y="5964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214,875</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130441</xdr:rowOff>
    </xdr:from>
    <xdr:to>
      <xdr:col>14</xdr:col>
      <xdr:colOff>79375</xdr:colOff>
      <xdr:row>36</xdr:row>
      <xdr:rowOff>60591</xdr:rowOff>
    </xdr:to>
    <xdr:sp macro="" textlink="">
      <xdr:nvSpPr>
        <xdr:cNvPr id="305" name="円/楕円 304"/>
        <xdr:cNvSpPr/>
      </xdr:nvSpPr>
      <xdr:spPr>
        <a:xfrm>
          <a:off x="9588500" y="613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77118</xdr:rowOff>
    </xdr:from>
    <xdr:ext cx="599010" cy="259045"/>
    <xdr:sp macro="" textlink="">
      <xdr:nvSpPr>
        <xdr:cNvPr id="306" name="テキスト ボックス 305"/>
        <xdr:cNvSpPr txBox="1"/>
      </xdr:nvSpPr>
      <xdr:spPr>
        <a:xfrm>
          <a:off x="9339794" y="5906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206,828</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120964</xdr:rowOff>
    </xdr:from>
    <xdr:to>
      <xdr:col>12</xdr:col>
      <xdr:colOff>561975</xdr:colOff>
      <xdr:row>36</xdr:row>
      <xdr:rowOff>51114</xdr:rowOff>
    </xdr:to>
    <xdr:sp macro="" textlink="">
      <xdr:nvSpPr>
        <xdr:cNvPr id="307" name="円/楕円 306"/>
        <xdr:cNvSpPr/>
      </xdr:nvSpPr>
      <xdr:spPr>
        <a:xfrm>
          <a:off x="8699500" y="612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67641</xdr:rowOff>
    </xdr:from>
    <xdr:ext cx="599010" cy="259045"/>
    <xdr:sp macro="" textlink="">
      <xdr:nvSpPr>
        <xdr:cNvPr id="308" name="テキスト ボックス 307"/>
        <xdr:cNvSpPr txBox="1"/>
      </xdr:nvSpPr>
      <xdr:spPr>
        <a:xfrm>
          <a:off x="8450794" y="589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210,974</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130978</xdr:rowOff>
    </xdr:from>
    <xdr:to>
      <xdr:col>11</xdr:col>
      <xdr:colOff>358775</xdr:colOff>
      <xdr:row>36</xdr:row>
      <xdr:rowOff>61128</xdr:rowOff>
    </xdr:to>
    <xdr:sp macro="" textlink="">
      <xdr:nvSpPr>
        <xdr:cNvPr id="309" name="円/楕円 308"/>
        <xdr:cNvSpPr/>
      </xdr:nvSpPr>
      <xdr:spPr>
        <a:xfrm>
          <a:off x="7810500" y="613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34</xdr:row>
      <xdr:rowOff>77655</xdr:rowOff>
    </xdr:from>
    <xdr:ext cx="599010" cy="259045"/>
    <xdr:sp macro="" textlink="">
      <xdr:nvSpPr>
        <xdr:cNvPr id="310" name="テキスト ボックス 309"/>
        <xdr:cNvSpPr txBox="1"/>
      </xdr:nvSpPr>
      <xdr:spPr>
        <a:xfrm>
          <a:off x="7561794" y="5906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206,593</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115493</xdr:rowOff>
    </xdr:from>
    <xdr:to>
      <xdr:col>10</xdr:col>
      <xdr:colOff>155575</xdr:colOff>
      <xdr:row>36</xdr:row>
      <xdr:rowOff>45643</xdr:rowOff>
    </xdr:to>
    <xdr:sp macro="" textlink="">
      <xdr:nvSpPr>
        <xdr:cNvPr id="311" name="円/楕円 310"/>
        <xdr:cNvSpPr/>
      </xdr:nvSpPr>
      <xdr:spPr>
        <a:xfrm>
          <a:off x="6921500" y="61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34</xdr:row>
      <xdr:rowOff>62170</xdr:rowOff>
    </xdr:from>
    <xdr:ext cx="599010" cy="259045"/>
    <xdr:sp macro="" textlink="">
      <xdr:nvSpPr>
        <xdr:cNvPr id="312" name="テキスト ボックス 311"/>
        <xdr:cNvSpPr txBox="1"/>
      </xdr:nvSpPr>
      <xdr:spPr>
        <a:xfrm>
          <a:off x="6672794" y="589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213,367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44,553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23" name="直線コネクタ 322"/>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24" name="テキスト ボックス 323"/>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5" name="直線コネクタ 32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26" name="テキスト ボックス 325"/>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27" name="直線コネクタ 326"/>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50</xdr:row>
      <xdr:rowOff>111777</xdr:rowOff>
    </xdr:from>
    <xdr:ext cx="685572" cy="259045"/>
    <xdr:sp macro="" textlink="">
      <xdr:nvSpPr>
        <xdr:cNvPr id="328" name="テキスト ボックス 327"/>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29" name="直線コネクタ 32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0" name="テキスト ボックス 32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106932</xdr:rowOff>
    </xdr:from>
    <xdr:to>
      <xdr:col>15</xdr:col>
      <xdr:colOff>180340</xdr:colOff>
      <xdr:row>57</xdr:row>
      <xdr:rowOff>165157</xdr:rowOff>
    </xdr:to>
    <xdr:cxnSp macro="">
      <xdr:nvCxnSpPr>
        <xdr:cNvPr id="332" name="直線コネクタ 331"/>
        <xdr:cNvCxnSpPr/>
      </xdr:nvCxnSpPr>
      <xdr:spPr>
        <a:xfrm flipV="1">
          <a:off x="10475595" y="8679432"/>
          <a:ext cx="1270" cy="1258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168984</xdr:rowOff>
    </xdr:from>
    <xdr:ext cx="534377" cy="259045"/>
    <xdr:sp macro="" textlink="">
      <xdr:nvSpPr>
        <xdr:cNvPr id="333" name="普通建設事業費最小値テキスト"/>
        <xdr:cNvSpPr txBox="1"/>
      </xdr:nvSpPr>
      <xdr:spPr>
        <a:xfrm>
          <a:off x="10528300" y="994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55,456</a:t>
          </a:r>
          <a:endParaRPr kumimoji="1" lang="ja-JP" altLang="en-US" sz="1000" b="1">
            <a:latin typeface="ＭＳ Ｐゴシック"/>
          </a:endParaRPr>
        </a:p>
      </xdr:txBody>
    </xdr:sp>
    <xdr:clientData/>
  </xdr:oneCellAnchor>
  <xdr:twoCellAnchor>
    <xdr:from>
      <xdr:col>15</xdr:col>
      <xdr:colOff>92075</xdr:colOff>
      <xdr:row>57</xdr:row>
      <xdr:rowOff>165157</xdr:rowOff>
    </xdr:from>
    <xdr:to>
      <xdr:col>15</xdr:col>
      <xdr:colOff>269875</xdr:colOff>
      <xdr:row>57</xdr:row>
      <xdr:rowOff>165157</xdr:rowOff>
    </xdr:to>
    <xdr:cxnSp macro="">
      <xdr:nvCxnSpPr>
        <xdr:cNvPr id="334" name="直線コネクタ 333"/>
        <xdr:cNvCxnSpPr/>
      </xdr:nvCxnSpPr>
      <xdr:spPr>
        <a:xfrm>
          <a:off x="10388600" y="993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53609</xdr:rowOff>
    </xdr:from>
    <xdr:ext cx="690189" cy="259045"/>
    <xdr:sp macro="" textlink="">
      <xdr:nvSpPr>
        <xdr:cNvPr id="335" name="普通建設事業費最大値テキスト"/>
        <xdr:cNvSpPr txBox="1"/>
      </xdr:nvSpPr>
      <xdr:spPr>
        <a:xfrm>
          <a:off x="10528300" y="84546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2,257,336</a:t>
          </a:r>
          <a:endParaRPr kumimoji="1" lang="ja-JP" altLang="en-US" sz="1000" b="1">
            <a:latin typeface="ＭＳ Ｐゴシック"/>
          </a:endParaRPr>
        </a:p>
      </xdr:txBody>
    </xdr:sp>
    <xdr:clientData/>
  </xdr:oneCellAnchor>
  <xdr:twoCellAnchor>
    <xdr:from>
      <xdr:col>15</xdr:col>
      <xdr:colOff>92075</xdr:colOff>
      <xdr:row>50</xdr:row>
      <xdr:rowOff>106932</xdr:rowOff>
    </xdr:from>
    <xdr:to>
      <xdr:col>15</xdr:col>
      <xdr:colOff>269875</xdr:colOff>
      <xdr:row>50</xdr:row>
      <xdr:rowOff>106932</xdr:rowOff>
    </xdr:to>
    <xdr:cxnSp macro="">
      <xdr:nvCxnSpPr>
        <xdr:cNvPr id="336" name="直線コネクタ 335"/>
        <xdr:cNvCxnSpPr/>
      </xdr:nvCxnSpPr>
      <xdr:spPr>
        <a:xfrm>
          <a:off x="10388600" y="867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127273</xdr:rowOff>
    </xdr:from>
    <xdr:to>
      <xdr:col>15</xdr:col>
      <xdr:colOff>180975</xdr:colOff>
      <xdr:row>57</xdr:row>
      <xdr:rowOff>48776</xdr:rowOff>
    </xdr:to>
    <xdr:cxnSp macro="">
      <xdr:nvCxnSpPr>
        <xdr:cNvPr id="337" name="直線コネクタ 336"/>
        <xdr:cNvCxnSpPr/>
      </xdr:nvCxnSpPr>
      <xdr:spPr>
        <a:xfrm flipV="1">
          <a:off x="9639300" y="9728473"/>
          <a:ext cx="838200" cy="9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155887</xdr:rowOff>
    </xdr:from>
    <xdr:ext cx="599010" cy="259045"/>
    <xdr:sp macro="" textlink="">
      <xdr:nvSpPr>
        <xdr:cNvPr id="338" name="普通建設事業費平均値テキスト"/>
        <xdr:cNvSpPr txBox="1"/>
      </xdr:nvSpPr>
      <xdr:spPr>
        <a:xfrm>
          <a:off x="10528300" y="9757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245,039</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6010</xdr:rowOff>
    </xdr:from>
    <xdr:to>
      <xdr:col>15</xdr:col>
      <xdr:colOff>231775</xdr:colOff>
      <xdr:row>57</xdr:row>
      <xdr:rowOff>107610</xdr:rowOff>
    </xdr:to>
    <xdr:sp macro="" textlink="">
      <xdr:nvSpPr>
        <xdr:cNvPr id="339" name="フローチャート : 判断 338"/>
        <xdr:cNvSpPr/>
      </xdr:nvSpPr>
      <xdr:spPr>
        <a:xfrm>
          <a:off x="10426700" y="977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48776</xdr:rowOff>
    </xdr:from>
    <xdr:to>
      <xdr:col>14</xdr:col>
      <xdr:colOff>28575</xdr:colOff>
      <xdr:row>57</xdr:row>
      <xdr:rowOff>107719</xdr:rowOff>
    </xdr:to>
    <xdr:cxnSp macro="">
      <xdr:nvCxnSpPr>
        <xdr:cNvPr id="340" name="直線コネクタ 339"/>
        <xdr:cNvCxnSpPr/>
      </xdr:nvCxnSpPr>
      <xdr:spPr>
        <a:xfrm flipV="1">
          <a:off x="8750300" y="9821426"/>
          <a:ext cx="889000" cy="5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152594</xdr:rowOff>
    </xdr:from>
    <xdr:to>
      <xdr:col>14</xdr:col>
      <xdr:colOff>79375</xdr:colOff>
      <xdr:row>57</xdr:row>
      <xdr:rowOff>82744</xdr:rowOff>
    </xdr:to>
    <xdr:sp macro="" textlink="">
      <xdr:nvSpPr>
        <xdr:cNvPr id="341" name="フローチャート : 判断 340"/>
        <xdr:cNvSpPr/>
      </xdr:nvSpPr>
      <xdr:spPr>
        <a:xfrm>
          <a:off x="9588500" y="975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99271</xdr:rowOff>
    </xdr:from>
    <xdr:ext cx="599010" cy="259045"/>
    <xdr:sp macro="" textlink="">
      <xdr:nvSpPr>
        <xdr:cNvPr id="342" name="テキスト ボックス 341"/>
        <xdr:cNvSpPr txBox="1"/>
      </xdr:nvSpPr>
      <xdr:spPr>
        <a:xfrm>
          <a:off x="9339794" y="952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288,550</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107719</xdr:rowOff>
    </xdr:from>
    <xdr:to>
      <xdr:col>12</xdr:col>
      <xdr:colOff>511175</xdr:colOff>
      <xdr:row>57</xdr:row>
      <xdr:rowOff>141944</xdr:rowOff>
    </xdr:to>
    <xdr:cxnSp macro="">
      <xdr:nvCxnSpPr>
        <xdr:cNvPr id="343" name="直線コネクタ 342"/>
        <xdr:cNvCxnSpPr/>
      </xdr:nvCxnSpPr>
      <xdr:spPr>
        <a:xfrm flipV="1">
          <a:off x="7861300" y="9880369"/>
          <a:ext cx="889000" cy="3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9575</xdr:rowOff>
    </xdr:from>
    <xdr:to>
      <xdr:col>12</xdr:col>
      <xdr:colOff>561975</xdr:colOff>
      <xdr:row>57</xdr:row>
      <xdr:rowOff>111175</xdr:rowOff>
    </xdr:to>
    <xdr:sp macro="" textlink="">
      <xdr:nvSpPr>
        <xdr:cNvPr id="344" name="フローチャート : 判断 343"/>
        <xdr:cNvSpPr/>
      </xdr:nvSpPr>
      <xdr:spPr>
        <a:xfrm>
          <a:off x="8699500" y="978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127702</xdr:rowOff>
    </xdr:from>
    <xdr:ext cx="599010" cy="259045"/>
    <xdr:sp macro="" textlink="">
      <xdr:nvSpPr>
        <xdr:cNvPr id="345" name="テキスト ボックス 344"/>
        <xdr:cNvSpPr txBox="1"/>
      </xdr:nvSpPr>
      <xdr:spPr>
        <a:xfrm>
          <a:off x="8450794" y="955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238,802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60675</xdr:rowOff>
    </xdr:from>
    <xdr:to>
      <xdr:col>11</xdr:col>
      <xdr:colOff>307975</xdr:colOff>
      <xdr:row>57</xdr:row>
      <xdr:rowOff>141944</xdr:rowOff>
    </xdr:to>
    <xdr:cxnSp macro="">
      <xdr:nvCxnSpPr>
        <xdr:cNvPr id="346" name="直線コネクタ 345"/>
        <xdr:cNvCxnSpPr/>
      </xdr:nvCxnSpPr>
      <xdr:spPr>
        <a:xfrm>
          <a:off x="6972300" y="9833325"/>
          <a:ext cx="889000" cy="8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40312</xdr:rowOff>
    </xdr:from>
    <xdr:to>
      <xdr:col>11</xdr:col>
      <xdr:colOff>358775</xdr:colOff>
      <xdr:row>57</xdr:row>
      <xdr:rowOff>141912</xdr:rowOff>
    </xdr:to>
    <xdr:sp macro="" textlink="">
      <xdr:nvSpPr>
        <xdr:cNvPr id="347" name="フローチャート : 判断 346"/>
        <xdr:cNvSpPr/>
      </xdr:nvSpPr>
      <xdr:spPr>
        <a:xfrm>
          <a:off x="7810500" y="981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158439</xdr:rowOff>
    </xdr:from>
    <xdr:ext cx="599010" cy="259045"/>
    <xdr:sp macro="" textlink="">
      <xdr:nvSpPr>
        <xdr:cNvPr id="348" name="テキスト ボックス 347"/>
        <xdr:cNvSpPr txBox="1"/>
      </xdr:nvSpPr>
      <xdr:spPr>
        <a:xfrm>
          <a:off x="7561794" y="9588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185,018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29711</xdr:rowOff>
    </xdr:from>
    <xdr:to>
      <xdr:col>10</xdr:col>
      <xdr:colOff>155575</xdr:colOff>
      <xdr:row>57</xdr:row>
      <xdr:rowOff>131311</xdr:rowOff>
    </xdr:to>
    <xdr:sp macro="" textlink="">
      <xdr:nvSpPr>
        <xdr:cNvPr id="349" name="フローチャート : 判断 348"/>
        <xdr:cNvSpPr/>
      </xdr:nvSpPr>
      <xdr:spPr>
        <a:xfrm>
          <a:off x="6921500" y="980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122438</xdr:rowOff>
    </xdr:from>
    <xdr:ext cx="599010" cy="259045"/>
    <xdr:sp macro="" textlink="">
      <xdr:nvSpPr>
        <xdr:cNvPr id="350" name="テキスト ボックス 349"/>
        <xdr:cNvSpPr txBox="1"/>
      </xdr:nvSpPr>
      <xdr:spPr>
        <a:xfrm>
          <a:off x="6672794" y="989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203,567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1" name="テキスト ボックス 35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2" name="テキスト ボックス 35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3" name="テキスト ボックス 35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4" name="テキスト ボックス 35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5" name="テキスト ボックス 35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76473</xdr:rowOff>
    </xdr:from>
    <xdr:to>
      <xdr:col>15</xdr:col>
      <xdr:colOff>231775</xdr:colOff>
      <xdr:row>57</xdr:row>
      <xdr:rowOff>6623</xdr:rowOff>
    </xdr:to>
    <xdr:sp macro="" textlink="">
      <xdr:nvSpPr>
        <xdr:cNvPr id="356" name="円/楕円 355"/>
        <xdr:cNvSpPr/>
      </xdr:nvSpPr>
      <xdr:spPr>
        <a:xfrm>
          <a:off x="10426700" y="967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99350</xdr:rowOff>
    </xdr:from>
    <xdr:ext cx="599010" cy="259045"/>
    <xdr:sp macro="" textlink="">
      <xdr:nvSpPr>
        <xdr:cNvPr id="357" name="普通建設事業費該当値テキスト"/>
        <xdr:cNvSpPr txBox="1"/>
      </xdr:nvSpPr>
      <xdr:spPr>
        <a:xfrm>
          <a:off x="10528300" y="952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421,745</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169426</xdr:rowOff>
    </xdr:from>
    <xdr:to>
      <xdr:col>14</xdr:col>
      <xdr:colOff>79375</xdr:colOff>
      <xdr:row>57</xdr:row>
      <xdr:rowOff>99576</xdr:rowOff>
    </xdr:to>
    <xdr:sp macro="" textlink="">
      <xdr:nvSpPr>
        <xdr:cNvPr id="358" name="円/楕円 357"/>
        <xdr:cNvSpPr/>
      </xdr:nvSpPr>
      <xdr:spPr>
        <a:xfrm>
          <a:off x="9588500" y="977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90703</xdr:rowOff>
    </xdr:from>
    <xdr:ext cx="599010" cy="259045"/>
    <xdr:sp macro="" textlink="">
      <xdr:nvSpPr>
        <xdr:cNvPr id="359" name="テキスト ボックス 358"/>
        <xdr:cNvSpPr txBox="1"/>
      </xdr:nvSpPr>
      <xdr:spPr>
        <a:xfrm>
          <a:off x="9339794" y="986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259,097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56919</xdr:rowOff>
    </xdr:from>
    <xdr:to>
      <xdr:col>12</xdr:col>
      <xdr:colOff>561975</xdr:colOff>
      <xdr:row>57</xdr:row>
      <xdr:rowOff>158519</xdr:rowOff>
    </xdr:to>
    <xdr:sp macro="" textlink="">
      <xdr:nvSpPr>
        <xdr:cNvPr id="360" name="円/楕円 359"/>
        <xdr:cNvSpPr/>
      </xdr:nvSpPr>
      <xdr:spPr>
        <a:xfrm>
          <a:off x="8699500" y="982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149646</xdr:rowOff>
    </xdr:from>
    <xdr:ext cx="599010" cy="259045"/>
    <xdr:sp macro="" textlink="">
      <xdr:nvSpPr>
        <xdr:cNvPr id="361" name="テキスト ボックス 360"/>
        <xdr:cNvSpPr txBox="1"/>
      </xdr:nvSpPr>
      <xdr:spPr>
        <a:xfrm>
          <a:off x="8450794" y="9922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155,960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91144</xdr:rowOff>
    </xdr:from>
    <xdr:to>
      <xdr:col>11</xdr:col>
      <xdr:colOff>358775</xdr:colOff>
      <xdr:row>58</xdr:row>
      <xdr:rowOff>21294</xdr:rowOff>
    </xdr:to>
    <xdr:sp macro="" textlink="">
      <xdr:nvSpPr>
        <xdr:cNvPr id="362" name="円/楕円 361"/>
        <xdr:cNvSpPr/>
      </xdr:nvSpPr>
      <xdr:spPr>
        <a:xfrm>
          <a:off x="7810500" y="986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12421</xdr:rowOff>
    </xdr:from>
    <xdr:ext cx="534377" cy="259045"/>
    <xdr:sp macro="" textlink="">
      <xdr:nvSpPr>
        <xdr:cNvPr id="363" name="テキスト ボックス 362"/>
        <xdr:cNvSpPr txBox="1"/>
      </xdr:nvSpPr>
      <xdr:spPr>
        <a:xfrm>
          <a:off x="7594111" y="995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96,074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9875</xdr:rowOff>
    </xdr:from>
    <xdr:to>
      <xdr:col>10</xdr:col>
      <xdr:colOff>155575</xdr:colOff>
      <xdr:row>57</xdr:row>
      <xdr:rowOff>111475</xdr:rowOff>
    </xdr:to>
    <xdr:sp macro="" textlink="">
      <xdr:nvSpPr>
        <xdr:cNvPr id="364" name="円/楕円 363"/>
        <xdr:cNvSpPr/>
      </xdr:nvSpPr>
      <xdr:spPr>
        <a:xfrm>
          <a:off x="6921500" y="978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128002</xdr:rowOff>
    </xdr:from>
    <xdr:ext cx="599010" cy="259045"/>
    <xdr:sp macro="" textlink="">
      <xdr:nvSpPr>
        <xdr:cNvPr id="365" name="テキスト ボックス 364"/>
        <xdr:cNvSpPr txBox="1"/>
      </xdr:nvSpPr>
      <xdr:spPr>
        <a:xfrm>
          <a:off x="6672794" y="9557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238,276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6" name="正方形/長方形 36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67" name="正方形/長方形 36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68" name="正方形/長方形 36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69" name="正方形/長方形 36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0" name="正方形/長方形 36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1" name="正方形/長方形 37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2" name="正方形/長方形 37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3" name="正方形/長方形 37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4" name="テキスト ボックス 37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5" name="直線コネクタ 37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6" name="直線コネクタ 37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7" name="テキスト ボックス 37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78" name="直線コネクタ 37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79" name="テキスト ボックス 37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0" name="直線コネクタ 37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1" name="テキスト ボックス 38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2" name="直線コネクタ 38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83" name="テキスト ボックス 38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4" name="直線コネクタ 38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85" name="テキスト ボックス 384"/>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87" name="テキスト ボックス 38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8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134019</xdr:rowOff>
    </xdr:from>
    <xdr:to>
      <xdr:col>15</xdr:col>
      <xdr:colOff>180340</xdr:colOff>
      <xdr:row>79</xdr:row>
      <xdr:rowOff>44450</xdr:rowOff>
    </xdr:to>
    <xdr:cxnSp macro="">
      <xdr:nvCxnSpPr>
        <xdr:cNvPr id="389" name="直線コネクタ 388"/>
        <xdr:cNvCxnSpPr/>
      </xdr:nvCxnSpPr>
      <xdr:spPr>
        <a:xfrm flipV="1">
          <a:off x="10475595" y="12306969"/>
          <a:ext cx="1270" cy="1282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1" name="直線コネクタ 39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80696</xdr:rowOff>
    </xdr:from>
    <xdr:ext cx="690189" cy="259045"/>
    <xdr:sp macro="" textlink="">
      <xdr:nvSpPr>
        <xdr:cNvPr id="392" name="普通建設事業費 （ うち新規整備　）最大値テキスト"/>
        <xdr:cNvSpPr txBox="1"/>
      </xdr:nvSpPr>
      <xdr:spPr>
        <a:xfrm>
          <a:off x="10528300" y="120821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1,009,473</a:t>
          </a:r>
          <a:endParaRPr kumimoji="1" lang="ja-JP" altLang="en-US" sz="1000" b="1">
            <a:latin typeface="ＭＳ Ｐゴシック"/>
          </a:endParaRPr>
        </a:p>
      </xdr:txBody>
    </xdr:sp>
    <xdr:clientData/>
  </xdr:oneCellAnchor>
  <xdr:twoCellAnchor>
    <xdr:from>
      <xdr:col>15</xdr:col>
      <xdr:colOff>92075</xdr:colOff>
      <xdr:row>71</xdr:row>
      <xdr:rowOff>134019</xdr:rowOff>
    </xdr:from>
    <xdr:to>
      <xdr:col>15</xdr:col>
      <xdr:colOff>269875</xdr:colOff>
      <xdr:row>71</xdr:row>
      <xdr:rowOff>134019</xdr:rowOff>
    </xdr:to>
    <xdr:cxnSp macro="">
      <xdr:nvCxnSpPr>
        <xdr:cNvPr id="393" name="直線コネクタ 392"/>
        <xdr:cNvCxnSpPr/>
      </xdr:nvCxnSpPr>
      <xdr:spPr>
        <a:xfrm>
          <a:off x="10388600" y="12306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100254</xdr:rowOff>
    </xdr:from>
    <xdr:to>
      <xdr:col>15</xdr:col>
      <xdr:colOff>180975</xdr:colOff>
      <xdr:row>79</xdr:row>
      <xdr:rowOff>44450</xdr:rowOff>
    </xdr:to>
    <xdr:cxnSp macro="">
      <xdr:nvCxnSpPr>
        <xdr:cNvPr id="394" name="直線コネクタ 393"/>
        <xdr:cNvCxnSpPr/>
      </xdr:nvCxnSpPr>
      <xdr:spPr>
        <a:xfrm flipV="1">
          <a:off x="9639300" y="13301904"/>
          <a:ext cx="838200" cy="28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11851</xdr:rowOff>
    </xdr:from>
    <xdr:ext cx="599010" cy="259045"/>
    <xdr:sp macro="" textlink="">
      <xdr:nvSpPr>
        <xdr:cNvPr id="395" name="普通建設事業費 （ うち新規整備　）平均値テキスト"/>
        <xdr:cNvSpPr txBox="1"/>
      </xdr:nvSpPr>
      <xdr:spPr>
        <a:xfrm>
          <a:off x="10528300" y="13384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103,682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33424</xdr:rowOff>
    </xdr:from>
    <xdr:to>
      <xdr:col>15</xdr:col>
      <xdr:colOff>231775</xdr:colOff>
      <xdr:row>78</xdr:row>
      <xdr:rowOff>135024</xdr:rowOff>
    </xdr:to>
    <xdr:sp macro="" textlink="">
      <xdr:nvSpPr>
        <xdr:cNvPr id="396" name="フローチャート : 判断 395"/>
        <xdr:cNvSpPr/>
      </xdr:nvSpPr>
      <xdr:spPr>
        <a:xfrm>
          <a:off x="10426700" y="134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3115</xdr:rowOff>
    </xdr:from>
    <xdr:to>
      <xdr:col>14</xdr:col>
      <xdr:colOff>79375</xdr:colOff>
      <xdr:row>78</xdr:row>
      <xdr:rowOff>104715</xdr:rowOff>
    </xdr:to>
    <xdr:sp macro="" textlink="">
      <xdr:nvSpPr>
        <xdr:cNvPr id="397" name="フローチャート : 判断 396"/>
        <xdr:cNvSpPr/>
      </xdr:nvSpPr>
      <xdr:spPr>
        <a:xfrm>
          <a:off x="9588500" y="1337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121242</xdr:rowOff>
    </xdr:from>
    <xdr:ext cx="599010" cy="259045"/>
    <xdr:sp macro="" textlink="">
      <xdr:nvSpPr>
        <xdr:cNvPr id="398" name="テキスト ボックス 397"/>
        <xdr:cNvSpPr txBox="1"/>
      </xdr:nvSpPr>
      <xdr:spPr>
        <a:xfrm>
          <a:off x="9339794" y="1315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127,547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399" name="テキスト ボックス 39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0" name="テキスト ボックス 39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1" name="テキスト ボックス 40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2" name="テキスト ボックス 40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3" name="テキスト ボックス 40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49454</xdr:rowOff>
    </xdr:from>
    <xdr:to>
      <xdr:col>15</xdr:col>
      <xdr:colOff>231775</xdr:colOff>
      <xdr:row>77</xdr:row>
      <xdr:rowOff>151054</xdr:rowOff>
    </xdr:to>
    <xdr:sp macro="" textlink="">
      <xdr:nvSpPr>
        <xdr:cNvPr id="404" name="円/楕円 403"/>
        <xdr:cNvSpPr/>
      </xdr:nvSpPr>
      <xdr:spPr>
        <a:xfrm>
          <a:off x="10426700" y="1325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72331</xdr:rowOff>
    </xdr:from>
    <xdr:ext cx="599010" cy="259045"/>
    <xdr:sp macro="" textlink="">
      <xdr:nvSpPr>
        <xdr:cNvPr id="405" name="普通建設事業費 （ うち新規整備　）該当値テキスト"/>
        <xdr:cNvSpPr txBox="1"/>
      </xdr:nvSpPr>
      <xdr:spPr>
        <a:xfrm>
          <a:off x="10528300" y="13102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226,060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165100</xdr:rowOff>
    </xdr:from>
    <xdr:to>
      <xdr:col>14</xdr:col>
      <xdr:colOff>79375</xdr:colOff>
      <xdr:row>79</xdr:row>
      <xdr:rowOff>95250</xdr:rowOff>
    </xdr:to>
    <xdr:sp macro="" textlink="">
      <xdr:nvSpPr>
        <xdr:cNvPr id="406" name="円/楕円 405"/>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79</xdr:row>
      <xdr:rowOff>86377</xdr:rowOff>
    </xdr:from>
    <xdr:ext cx="249299" cy="259045"/>
    <xdr:sp macro="" textlink="">
      <xdr:nvSpPr>
        <xdr:cNvPr id="407" name="テキスト ボックス 406"/>
        <xdr:cNvSpPr txBox="1"/>
      </xdr:nvSpPr>
      <xdr:spPr>
        <a:xfrm>
          <a:off x="9514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08" name="正方形/長方形 40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09" name="正方形/長方形 40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0" name="正方形/長方形 40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1" name="正方形/長方形 41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2" name="正方形/長方形 41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13" name="正方形/長方形 41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14" name="正方形/長方形 41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22,391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15" name="正方形/長方形 41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16" name="テキスト ボックス 41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17" name="直線コネクタ 41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18" name="直線コネクタ 41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19" name="テキスト ボックス 41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20" name="直線コネクタ 41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21" name="テキスト ボックス 42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22" name="直線コネクタ 42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23" name="テキスト ボックス 422"/>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24" name="直線コネクタ 42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25" name="テキスト ボックス 424"/>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26" name="直線コネクタ 42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27" name="テキスト ボックス 426"/>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28" name="直線コネクタ 42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29" name="テキスト ボックス 42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105804</xdr:rowOff>
    </xdr:from>
    <xdr:to>
      <xdr:col>15</xdr:col>
      <xdr:colOff>180340</xdr:colOff>
      <xdr:row>99</xdr:row>
      <xdr:rowOff>44450</xdr:rowOff>
    </xdr:to>
    <xdr:cxnSp macro="">
      <xdr:nvCxnSpPr>
        <xdr:cNvPr id="431" name="直線コネクタ 430"/>
        <xdr:cNvCxnSpPr/>
      </xdr:nvCxnSpPr>
      <xdr:spPr>
        <a:xfrm flipV="1">
          <a:off x="10475595" y="15707754"/>
          <a:ext cx="1270" cy="1310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32"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33" name="直線コネクタ 432"/>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52481</xdr:rowOff>
    </xdr:from>
    <xdr:ext cx="690189" cy="259045"/>
    <xdr:sp macro="" textlink="">
      <xdr:nvSpPr>
        <xdr:cNvPr id="434" name="普通建設事業費 （ うち更新整備　）最大値テキスト"/>
        <xdr:cNvSpPr txBox="1"/>
      </xdr:nvSpPr>
      <xdr:spPr>
        <a:xfrm>
          <a:off x="10528300" y="154829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1,719,482</a:t>
          </a:r>
          <a:endParaRPr kumimoji="1" lang="ja-JP" altLang="en-US" sz="1000" b="1">
            <a:latin typeface="ＭＳ Ｐゴシック"/>
          </a:endParaRPr>
        </a:p>
      </xdr:txBody>
    </xdr:sp>
    <xdr:clientData/>
  </xdr:oneCellAnchor>
  <xdr:twoCellAnchor>
    <xdr:from>
      <xdr:col>15</xdr:col>
      <xdr:colOff>92075</xdr:colOff>
      <xdr:row>91</xdr:row>
      <xdr:rowOff>105804</xdr:rowOff>
    </xdr:from>
    <xdr:to>
      <xdr:col>15</xdr:col>
      <xdr:colOff>269875</xdr:colOff>
      <xdr:row>91</xdr:row>
      <xdr:rowOff>105804</xdr:rowOff>
    </xdr:to>
    <xdr:cxnSp macro="">
      <xdr:nvCxnSpPr>
        <xdr:cNvPr id="435" name="直線コネクタ 434"/>
        <xdr:cNvCxnSpPr/>
      </xdr:nvCxnSpPr>
      <xdr:spPr>
        <a:xfrm>
          <a:off x="10388600" y="15707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35832</xdr:rowOff>
    </xdr:from>
    <xdr:to>
      <xdr:col>15</xdr:col>
      <xdr:colOff>180975</xdr:colOff>
      <xdr:row>98</xdr:row>
      <xdr:rowOff>105053</xdr:rowOff>
    </xdr:to>
    <xdr:cxnSp macro="">
      <xdr:nvCxnSpPr>
        <xdr:cNvPr id="436" name="直線コネクタ 435"/>
        <xdr:cNvCxnSpPr/>
      </xdr:nvCxnSpPr>
      <xdr:spPr>
        <a:xfrm>
          <a:off x="9639300" y="16837932"/>
          <a:ext cx="838200" cy="6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64299</xdr:rowOff>
    </xdr:from>
    <xdr:ext cx="599010" cy="259045"/>
    <xdr:sp macro="" textlink="">
      <xdr:nvSpPr>
        <xdr:cNvPr id="437" name="普通建設事業費 （ うち更新整備　）平均値テキスト"/>
        <xdr:cNvSpPr txBox="1"/>
      </xdr:nvSpPr>
      <xdr:spPr>
        <a:xfrm>
          <a:off x="10528300" y="168663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103,974</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85872</xdr:rowOff>
    </xdr:from>
    <xdr:to>
      <xdr:col>15</xdr:col>
      <xdr:colOff>231775</xdr:colOff>
      <xdr:row>99</xdr:row>
      <xdr:rowOff>16022</xdr:rowOff>
    </xdr:to>
    <xdr:sp macro="" textlink="">
      <xdr:nvSpPr>
        <xdr:cNvPr id="438" name="フローチャート : 判断 437"/>
        <xdr:cNvSpPr/>
      </xdr:nvSpPr>
      <xdr:spPr>
        <a:xfrm>
          <a:off x="10426700" y="1688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98</xdr:row>
      <xdr:rowOff>64272</xdr:rowOff>
    </xdr:from>
    <xdr:to>
      <xdr:col>14</xdr:col>
      <xdr:colOff>79375</xdr:colOff>
      <xdr:row>98</xdr:row>
      <xdr:rowOff>165872</xdr:rowOff>
    </xdr:to>
    <xdr:sp macro="" textlink="">
      <xdr:nvSpPr>
        <xdr:cNvPr id="439" name="フローチャート : 判断 438"/>
        <xdr:cNvSpPr/>
      </xdr:nvSpPr>
      <xdr:spPr>
        <a:xfrm>
          <a:off x="9588500" y="1686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156999</xdr:rowOff>
    </xdr:from>
    <xdr:ext cx="599010" cy="259045"/>
    <xdr:sp macro="" textlink="">
      <xdr:nvSpPr>
        <xdr:cNvPr id="440" name="テキスト ボックス 439"/>
        <xdr:cNvSpPr txBox="1"/>
      </xdr:nvSpPr>
      <xdr:spPr>
        <a:xfrm>
          <a:off x="9339794" y="16959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132,320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1" name="テキスト ボックス 44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2" name="テキスト ボックス 44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3" name="テキスト ボックス 44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4" name="テキスト ボックス 44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45" name="テキスト ボックス 44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54253</xdr:rowOff>
    </xdr:from>
    <xdr:to>
      <xdr:col>15</xdr:col>
      <xdr:colOff>231775</xdr:colOff>
      <xdr:row>98</xdr:row>
      <xdr:rowOff>155853</xdr:rowOff>
    </xdr:to>
    <xdr:sp macro="" textlink="">
      <xdr:nvSpPr>
        <xdr:cNvPr id="446" name="円/楕円 445"/>
        <xdr:cNvSpPr/>
      </xdr:nvSpPr>
      <xdr:spPr>
        <a:xfrm>
          <a:off x="10426700" y="1685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13630</xdr:rowOff>
    </xdr:from>
    <xdr:ext cx="599010" cy="259045"/>
    <xdr:sp macro="" textlink="">
      <xdr:nvSpPr>
        <xdr:cNvPr id="447" name="普通建設事業費 （ うち更新整備　）該当値テキスト"/>
        <xdr:cNvSpPr txBox="1"/>
      </xdr:nvSpPr>
      <xdr:spPr>
        <a:xfrm>
          <a:off x="10528300" y="1664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145,469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156482</xdr:rowOff>
    </xdr:from>
    <xdr:to>
      <xdr:col>14</xdr:col>
      <xdr:colOff>79375</xdr:colOff>
      <xdr:row>98</xdr:row>
      <xdr:rowOff>86632</xdr:rowOff>
    </xdr:to>
    <xdr:sp macro="" textlink="">
      <xdr:nvSpPr>
        <xdr:cNvPr id="448" name="円/楕円 447"/>
        <xdr:cNvSpPr/>
      </xdr:nvSpPr>
      <xdr:spPr>
        <a:xfrm>
          <a:off x="9588500" y="1678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103159</xdr:rowOff>
    </xdr:from>
    <xdr:ext cx="599010" cy="259045"/>
    <xdr:sp macro="" textlink="">
      <xdr:nvSpPr>
        <xdr:cNvPr id="449" name="テキスト ボックス 448"/>
        <xdr:cNvSpPr txBox="1"/>
      </xdr:nvSpPr>
      <xdr:spPr>
        <a:xfrm>
          <a:off x="9339794" y="16562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236,309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0" name="正方形/長方形 44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1" name="正方形/長方形 45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2" name="正方形/長方形 45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3" name="正方形/長方形 45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4" name="正方形/長方形 45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55" name="正方形/長方形 45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56" name="正方形/長方形 45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57" name="正方形/長方形 45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58" name="テキスト ボックス 45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59" name="直線コネクタ 45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0" name="直線コネクタ 45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61" name="テキスト ボックス 46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62" name="直線コネクタ 46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63" name="テキスト ボックス 46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4" name="直線コネクタ 46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5" name="テキスト ボックス 46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66" name="直線コネクタ 46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67" name="テキスト ボックス 46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68" name="直線コネクタ 46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69" name="テキスト ボックス 46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0" name="直線コネクタ 46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1" name="テキスト ボックス 47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75025</xdr:rowOff>
    </xdr:from>
    <xdr:to>
      <xdr:col>23</xdr:col>
      <xdr:colOff>516889</xdr:colOff>
      <xdr:row>39</xdr:row>
      <xdr:rowOff>44450</xdr:rowOff>
    </xdr:to>
    <xdr:cxnSp macro="">
      <xdr:nvCxnSpPr>
        <xdr:cNvPr id="473" name="直線コネクタ 472"/>
        <xdr:cNvCxnSpPr/>
      </xdr:nvCxnSpPr>
      <xdr:spPr>
        <a:xfrm flipV="1">
          <a:off x="16317595" y="5218525"/>
          <a:ext cx="1269" cy="1512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52999</xdr:rowOff>
    </xdr:from>
    <xdr:ext cx="249299" cy="259045"/>
    <xdr:sp macro="" textlink="">
      <xdr:nvSpPr>
        <xdr:cNvPr id="474" name="災害復旧事業費最小値テキスト"/>
        <xdr:cNvSpPr txBox="1"/>
      </xdr:nvSpPr>
      <xdr:spPr>
        <a:xfrm>
          <a:off x="16370300" y="6739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75" name="直線コネクタ 47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21702</xdr:rowOff>
    </xdr:from>
    <xdr:ext cx="599010" cy="259045"/>
    <xdr:sp macro="" textlink="">
      <xdr:nvSpPr>
        <xdr:cNvPr id="476" name="災害復旧事業費最大値テキスト"/>
        <xdr:cNvSpPr txBox="1"/>
      </xdr:nvSpPr>
      <xdr:spPr>
        <a:xfrm>
          <a:off x="16370300" y="499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396,975</a:t>
          </a:r>
          <a:endParaRPr kumimoji="1" lang="ja-JP" altLang="en-US" sz="1000" b="1">
            <a:latin typeface="ＭＳ Ｐゴシック"/>
          </a:endParaRPr>
        </a:p>
      </xdr:txBody>
    </xdr:sp>
    <xdr:clientData/>
  </xdr:oneCellAnchor>
  <xdr:twoCellAnchor>
    <xdr:from>
      <xdr:col>23</xdr:col>
      <xdr:colOff>428625</xdr:colOff>
      <xdr:row>30</xdr:row>
      <xdr:rowOff>75025</xdr:rowOff>
    </xdr:from>
    <xdr:to>
      <xdr:col>23</xdr:col>
      <xdr:colOff>606425</xdr:colOff>
      <xdr:row>30</xdr:row>
      <xdr:rowOff>75025</xdr:rowOff>
    </xdr:to>
    <xdr:cxnSp macro="">
      <xdr:nvCxnSpPr>
        <xdr:cNvPr id="477" name="直線コネクタ 476"/>
        <xdr:cNvCxnSpPr/>
      </xdr:nvCxnSpPr>
      <xdr:spPr>
        <a:xfrm>
          <a:off x="16230600" y="521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78" name="直線コネクタ 477"/>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141899</xdr:rowOff>
    </xdr:from>
    <xdr:ext cx="534377" cy="259045"/>
    <xdr:sp macro="" textlink="">
      <xdr:nvSpPr>
        <xdr:cNvPr id="479" name="災害復旧事業費平均値テキスト"/>
        <xdr:cNvSpPr txBox="1"/>
      </xdr:nvSpPr>
      <xdr:spPr>
        <a:xfrm>
          <a:off x="16370300" y="6485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12,094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119022</xdr:rowOff>
    </xdr:from>
    <xdr:to>
      <xdr:col>23</xdr:col>
      <xdr:colOff>568325</xdr:colOff>
      <xdr:row>39</xdr:row>
      <xdr:rowOff>49172</xdr:rowOff>
    </xdr:to>
    <xdr:sp macro="" textlink="">
      <xdr:nvSpPr>
        <xdr:cNvPr id="480" name="フローチャート : 判断 479"/>
        <xdr:cNvSpPr/>
      </xdr:nvSpPr>
      <xdr:spPr>
        <a:xfrm>
          <a:off x="16268700" y="66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481" name="直線コネクタ 480"/>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110857</xdr:rowOff>
    </xdr:from>
    <xdr:to>
      <xdr:col>22</xdr:col>
      <xdr:colOff>415925</xdr:colOff>
      <xdr:row>39</xdr:row>
      <xdr:rowOff>41007</xdr:rowOff>
    </xdr:to>
    <xdr:sp macro="" textlink="">
      <xdr:nvSpPr>
        <xdr:cNvPr id="482" name="フローチャート : 判断 481"/>
        <xdr:cNvSpPr/>
      </xdr:nvSpPr>
      <xdr:spPr>
        <a:xfrm>
          <a:off x="15430500" y="662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57534</xdr:rowOff>
    </xdr:from>
    <xdr:ext cx="534377" cy="259045"/>
    <xdr:sp macro="" textlink="">
      <xdr:nvSpPr>
        <xdr:cNvPr id="483" name="テキスト ボックス 482"/>
        <xdr:cNvSpPr txBox="1"/>
      </xdr:nvSpPr>
      <xdr:spPr>
        <a:xfrm>
          <a:off x="15214111" y="640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484" name="直線コネクタ 483"/>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105344</xdr:rowOff>
    </xdr:from>
    <xdr:to>
      <xdr:col>21</xdr:col>
      <xdr:colOff>212725</xdr:colOff>
      <xdr:row>39</xdr:row>
      <xdr:rowOff>35494</xdr:rowOff>
    </xdr:to>
    <xdr:sp macro="" textlink="">
      <xdr:nvSpPr>
        <xdr:cNvPr id="485" name="フローチャート : 判断 484"/>
        <xdr:cNvSpPr/>
      </xdr:nvSpPr>
      <xdr:spPr>
        <a:xfrm>
          <a:off x="14541500" y="662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52021</xdr:rowOff>
    </xdr:from>
    <xdr:ext cx="534377" cy="259045"/>
    <xdr:sp macro="" textlink="">
      <xdr:nvSpPr>
        <xdr:cNvPr id="486" name="テキスト ボックス 485"/>
        <xdr:cNvSpPr txBox="1"/>
      </xdr:nvSpPr>
      <xdr:spPr>
        <a:xfrm>
          <a:off x="14325111" y="639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487" name="直線コネクタ 486"/>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69717</xdr:rowOff>
    </xdr:from>
    <xdr:to>
      <xdr:col>20</xdr:col>
      <xdr:colOff>9525</xdr:colOff>
      <xdr:row>38</xdr:row>
      <xdr:rowOff>171317</xdr:rowOff>
    </xdr:to>
    <xdr:sp macro="" textlink="">
      <xdr:nvSpPr>
        <xdr:cNvPr id="488" name="フローチャート : 判断 487"/>
        <xdr:cNvSpPr/>
      </xdr:nvSpPr>
      <xdr:spPr>
        <a:xfrm>
          <a:off x="13652500" y="658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16394</xdr:rowOff>
    </xdr:from>
    <xdr:ext cx="534377" cy="259045"/>
    <xdr:sp macro="" textlink="">
      <xdr:nvSpPr>
        <xdr:cNvPr id="489" name="テキスト ボックス 488"/>
        <xdr:cNvSpPr txBox="1"/>
      </xdr:nvSpPr>
      <xdr:spPr>
        <a:xfrm>
          <a:off x="13436111" y="636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105195</xdr:rowOff>
    </xdr:from>
    <xdr:to>
      <xdr:col>18</xdr:col>
      <xdr:colOff>492125</xdr:colOff>
      <xdr:row>39</xdr:row>
      <xdr:rowOff>35345</xdr:rowOff>
    </xdr:to>
    <xdr:sp macro="" textlink="">
      <xdr:nvSpPr>
        <xdr:cNvPr id="490" name="フローチャート : 判断 489"/>
        <xdr:cNvSpPr/>
      </xdr:nvSpPr>
      <xdr:spPr>
        <a:xfrm>
          <a:off x="12763500" y="662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51873</xdr:rowOff>
    </xdr:from>
    <xdr:ext cx="534377" cy="259045"/>
    <xdr:sp macro="" textlink="">
      <xdr:nvSpPr>
        <xdr:cNvPr id="491" name="テキスト ボックス 490"/>
        <xdr:cNvSpPr txBox="1"/>
      </xdr:nvSpPr>
      <xdr:spPr>
        <a:xfrm>
          <a:off x="12547111" y="639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2" name="テキスト ボックス 49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3" name="テキスト ボックス 49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4" name="テキスト ボックス 49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5" name="テキスト ボックス 49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6" name="テキスト ボックス 49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497" name="円/楕円 496"/>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97449</xdr:rowOff>
    </xdr:from>
    <xdr:ext cx="249299" cy="259045"/>
    <xdr:sp macro="" textlink="">
      <xdr:nvSpPr>
        <xdr:cNvPr id="498" name="災害復旧事業費該当値テキスト"/>
        <xdr:cNvSpPr txBox="1"/>
      </xdr:nvSpPr>
      <xdr:spPr>
        <a:xfrm>
          <a:off x="16370300" y="661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499" name="円/楕円 498"/>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00" name="テキスト ボックス 499"/>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01" name="円/楕円 500"/>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02" name="テキスト ボックス 501"/>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03" name="円/楕円 502"/>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04" name="テキスト ボックス 503"/>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05" name="円/楕円 504"/>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06" name="テキスト ボックス 505"/>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07" name="正方形/長方形 50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08" name="正方形/長方形 50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09" name="正方形/長方形 50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0" name="正方形/長方形 50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1" name="正方形/長方形 51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2" name="正方形/長方形 51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3" name="正方形/長方形 51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4" name="正方形/長方形 51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5" name="テキスト ボックス 51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6" name="直線コネクタ 51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17" name="直線コネクタ 51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18" name="テキスト ボックス 51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19" name="直線コネクタ 51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20" name="テキスト ボックス 519"/>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21" name="直線コネクタ 52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22" name="テキスト ボックス 521"/>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23" name="直線コネクタ 52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24" name="テキスト ボックス 523"/>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25" name="直線コネクタ 52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26" name="テキスト ボックス 525"/>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7" name="直線コネクタ 52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28" name="テキスト ボックス 527"/>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30" name="直線コネクタ 529"/>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31"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32" name="直線コネクタ 53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33"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34" name="直線コネクタ 533"/>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35" name="直線コネクタ 534"/>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36"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37" name="フローチャート : 判断 536"/>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38" name="直線コネクタ 537"/>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39" name="フローチャート : 判断 538"/>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40" name="テキスト ボックス 539"/>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41" name="直線コネクタ 540"/>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165100</xdr:rowOff>
    </xdr:from>
    <xdr:to>
      <xdr:col>21</xdr:col>
      <xdr:colOff>212725</xdr:colOff>
      <xdr:row>59</xdr:row>
      <xdr:rowOff>95250</xdr:rowOff>
    </xdr:to>
    <xdr:sp macro="" textlink="">
      <xdr:nvSpPr>
        <xdr:cNvPr id="542" name="フローチャート : 判断 541"/>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43" name="テキスト ボックス 542"/>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44" name="直線コネクタ 543"/>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107950</xdr:rowOff>
    </xdr:from>
    <xdr:to>
      <xdr:col>20</xdr:col>
      <xdr:colOff>9525</xdr:colOff>
      <xdr:row>58</xdr:row>
      <xdr:rowOff>38100</xdr:rowOff>
    </xdr:to>
    <xdr:sp macro="" textlink="">
      <xdr:nvSpPr>
        <xdr:cNvPr id="545" name="フローチャート : 判断 544"/>
        <xdr:cNvSpPr/>
      </xdr:nvSpPr>
      <xdr:spPr>
        <a:xfrm>
          <a:off x="136525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56</xdr:row>
      <xdr:rowOff>54627</xdr:rowOff>
    </xdr:from>
    <xdr:ext cx="313932" cy="259045"/>
    <xdr:sp macro="" textlink="">
      <xdr:nvSpPr>
        <xdr:cNvPr id="546" name="テキスト ボックス 545"/>
        <xdr:cNvSpPr txBox="1"/>
      </xdr:nvSpPr>
      <xdr:spPr>
        <a:xfrm>
          <a:off x="13546333" y="9655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18</xdr:col>
      <xdr:colOff>390525</xdr:colOff>
      <xdr:row>49</xdr:row>
      <xdr:rowOff>133350</xdr:rowOff>
    </xdr:from>
    <xdr:to>
      <xdr:col>18</xdr:col>
      <xdr:colOff>492125</xdr:colOff>
      <xdr:row>50</xdr:row>
      <xdr:rowOff>63500</xdr:rowOff>
    </xdr:to>
    <xdr:sp macro="" textlink="">
      <xdr:nvSpPr>
        <xdr:cNvPr id="547" name="フローチャート : 判断 546"/>
        <xdr:cNvSpPr/>
      </xdr:nvSpPr>
      <xdr:spPr>
        <a:xfrm>
          <a:off x="12763500" y="853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48</xdr:row>
      <xdr:rowOff>80027</xdr:rowOff>
    </xdr:from>
    <xdr:ext cx="378565" cy="259045"/>
    <xdr:sp macro="" textlink="">
      <xdr:nvSpPr>
        <xdr:cNvPr id="548" name="テキスト ボックス 547"/>
        <xdr:cNvSpPr txBox="1"/>
      </xdr:nvSpPr>
      <xdr:spPr>
        <a:xfrm>
          <a:off x="12625017"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9" name="テキスト ボックス 54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0" name="テキスト ボックス 54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1" name="テキスト ボックス 55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2" name="テキスト ボックス 55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3" name="テキスト ボックス 55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54" name="円/楕円 55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55"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56" name="円/楕円 55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57" name="テキスト ボックス 556"/>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58" name="円/楕円 55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111777</xdr:rowOff>
    </xdr:from>
    <xdr:ext cx="249299" cy="259045"/>
    <xdr:sp macro="" textlink="">
      <xdr:nvSpPr>
        <xdr:cNvPr id="559" name="テキスト ボックス 558"/>
        <xdr:cNvSpPr txBox="1"/>
      </xdr:nvSpPr>
      <xdr:spPr>
        <a:xfrm>
          <a:off x="14467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60" name="円/楕円 55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1" name="テキスト ボックス 560"/>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62" name="円/楕円 56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63" name="テキスト ボックス 562"/>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4" name="正方形/長方形 56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5" name="正方形/長方形 56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6" name="正方形/長方形 56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7" name="正方形/長方形 56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8" name="正方形/長方形 56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9" name="正方形/長方形 56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0" name="正方形/長方形 56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1" name="正方形/長方形 57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2" name="テキスト ボックス 57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3" name="直線コネクタ 57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74" name="直線コネクタ 57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75" name="テキスト ボックス 57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76" name="直線コネクタ 57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77" name="テキスト ボックス 57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78" name="直線コネクタ 57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79" name="テキスト ボックス 57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80" name="直線コネクタ 57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81" name="テキスト ボックス 58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2" name="直線コネクタ 58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3" name="テキスト ボックス 58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164901</xdr:rowOff>
    </xdr:from>
    <xdr:to>
      <xdr:col>23</xdr:col>
      <xdr:colOff>516889</xdr:colOff>
      <xdr:row>78</xdr:row>
      <xdr:rowOff>131237</xdr:rowOff>
    </xdr:to>
    <xdr:cxnSp macro="">
      <xdr:nvCxnSpPr>
        <xdr:cNvPr id="585" name="直線コネクタ 584"/>
        <xdr:cNvCxnSpPr/>
      </xdr:nvCxnSpPr>
      <xdr:spPr>
        <a:xfrm flipV="1">
          <a:off x="16317595" y="12337851"/>
          <a:ext cx="1269" cy="1166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135064</xdr:rowOff>
    </xdr:from>
    <xdr:ext cx="469744" cy="259045"/>
    <xdr:sp macro="" textlink="">
      <xdr:nvSpPr>
        <xdr:cNvPr id="586" name="公債費最小値テキスト"/>
        <xdr:cNvSpPr txBox="1"/>
      </xdr:nvSpPr>
      <xdr:spPr>
        <a:xfrm>
          <a:off x="16370300" y="13508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3,702</a:t>
          </a:r>
          <a:endParaRPr kumimoji="1" lang="ja-JP" altLang="en-US" sz="1000" b="1">
            <a:latin typeface="ＭＳ Ｐゴシック"/>
          </a:endParaRPr>
        </a:p>
      </xdr:txBody>
    </xdr:sp>
    <xdr:clientData/>
  </xdr:oneCellAnchor>
  <xdr:twoCellAnchor>
    <xdr:from>
      <xdr:col>23</xdr:col>
      <xdr:colOff>428625</xdr:colOff>
      <xdr:row>78</xdr:row>
      <xdr:rowOff>131237</xdr:rowOff>
    </xdr:from>
    <xdr:to>
      <xdr:col>23</xdr:col>
      <xdr:colOff>606425</xdr:colOff>
      <xdr:row>78</xdr:row>
      <xdr:rowOff>131237</xdr:rowOff>
    </xdr:to>
    <xdr:cxnSp macro="">
      <xdr:nvCxnSpPr>
        <xdr:cNvPr id="587" name="直線コネクタ 586"/>
        <xdr:cNvCxnSpPr/>
      </xdr:nvCxnSpPr>
      <xdr:spPr>
        <a:xfrm>
          <a:off x="16230600" y="135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111578</xdr:rowOff>
    </xdr:from>
    <xdr:ext cx="599010" cy="259045"/>
    <xdr:sp macro="" textlink="">
      <xdr:nvSpPr>
        <xdr:cNvPr id="588" name="公債費最大値テキスト"/>
        <xdr:cNvSpPr txBox="1"/>
      </xdr:nvSpPr>
      <xdr:spPr>
        <a:xfrm>
          <a:off x="16370300" y="12113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513,976</a:t>
          </a:r>
          <a:endParaRPr kumimoji="1" lang="ja-JP" altLang="en-US" sz="1000" b="1">
            <a:latin typeface="ＭＳ Ｐゴシック"/>
          </a:endParaRPr>
        </a:p>
      </xdr:txBody>
    </xdr:sp>
    <xdr:clientData/>
  </xdr:oneCellAnchor>
  <xdr:twoCellAnchor>
    <xdr:from>
      <xdr:col>23</xdr:col>
      <xdr:colOff>428625</xdr:colOff>
      <xdr:row>71</xdr:row>
      <xdr:rowOff>164901</xdr:rowOff>
    </xdr:from>
    <xdr:to>
      <xdr:col>23</xdr:col>
      <xdr:colOff>606425</xdr:colOff>
      <xdr:row>71</xdr:row>
      <xdr:rowOff>164901</xdr:rowOff>
    </xdr:to>
    <xdr:cxnSp macro="">
      <xdr:nvCxnSpPr>
        <xdr:cNvPr id="589" name="直線コネクタ 588"/>
        <xdr:cNvCxnSpPr/>
      </xdr:nvCxnSpPr>
      <xdr:spPr>
        <a:xfrm>
          <a:off x="16230600" y="1233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74825</xdr:rowOff>
    </xdr:from>
    <xdr:to>
      <xdr:col>23</xdr:col>
      <xdr:colOff>517525</xdr:colOff>
      <xdr:row>78</xdr:row>
      <xdr:rowOff>108249</xdr:rowOff>
    </xdr:to>
    <xdr:cxnSp macro="">
      <xdr:nvCxnSpPr>
        <xdr:cNvPr id="590" name="直線コネクタ 589"/>
        <xdr:cNvCxnSpPr/>
      </xdr:nvCxnSpPr>
      <xdr:spPr>
        <a:xfrm>
          <a:off x="15481300" y="13447925"/>
          <a:ext cx="838200" cy="3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26863</xdr:rowOff>
    </xdr:from>
    <xdr:ext cx="599010" cy="259045"/>
    <xdr:sp macro="" textlink="">
      <xdr:nvSpPr>
        <xdr:cNvPr id="591" name="公債費平均値テキスト"/>
        <xdr:cNvSpPr txBox="1"/>
      </xdr:nvSpPr>
      <xdr:spPr>
        <a:xfrm>
          <a:off x="16370300" y="13057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112,145</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3986</xdr:rowOff>
    </xdr:from>
    <xdr:to>
      <xdr:col>23</xdr:col>
      <xdr:colOff>568325</xdr:colOff>
      <xdr:row>77</xdr:row>
      <xdr:rowOff>105586</xdr:rowOff>
    </xdr:to>
    <xdr:sp macro="" textlink="">
      <xdr:nvSpPr>
        <xdr:cNvPr id="592" name="フローチャート : 判断 591"/>
        <xdr:cNvSpPr/>
      </xdr:nvSpPr>
      <xdr:spPr>
        <a:xfrm>
          <a:off x="162687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74713</xdr:rowOff>
    </xdr:from>
    <xdr:to>
      <xdr:col>22</xdr:col>
      <xdr:colOff>365125</xdr:colOff>
      <xdr:row>78</xdr:row>
      <xdr:rowOff>74825</xdr:rowOff>
    </xdr:to>
    <xdr:cxnSp macro="">
      <xdr:nvCxnSpPr>
        <xdr:cNvPr id="593" name="直線コネクタ 592"/>
        <xdr:cNvCxnSpPr/>
      </xdr:nvCxnSpPr>
      <xdr:spPr>
        <a:xfrm>
          <a:off x="14592300" y="13447813"/>
          <a:ext cx="889000" cy="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113824</xdr:rowOff>
    </xdr:from>
    <xdr:to>
      <xdr:col>22</xdr:col>
      <xdr:colOff>415925</xdr:colOff>
      <xdr:row>77</xdr:row>
      <xdr:rowOff>43974</xdr:rowOff>
    </xdr:to>
    <xdr:sp macro="" textlink="">
      <xdr:nvSpPr>
        <xdr:cNvPr id="594" name="フローチャート : 判断 593"/>
        <xdr:cNvSpPr/>
      </xdr:nvSpPr>
      <xdr:spPr>
        <a:xfrm>
          <a:off x="15430500" y="1314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60501</xdr:rowOff>
    </xdr:from>
    <xdr:ext cx="599010" cy="259045"/>
    <xdr:sp macro="" textlink="">
      <xdr:nvSpPr>
        <xdr:cNvPr id="595" name="テキスト ボックス 594"/>
        <xdr:cNvSpPr txBox="1"/>
      </xdr:nvSpPr>
      <xdr:spPr>
        <a:xfrm>
          <a:off x="15181794" y="1291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139,097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74713</xdr:rowOff>
    </xdr:from>
    <xdr:to>
      <xdr:col>21</xdr:col>
      <xdr:colOff>161925</xdr:colOff>
      <xdr:row>78</xdr:row>
      <xdr:rowOff>75374</xdr:rowOff>
    </xdr:to>
    <xdr:cxnSp macro="">
      <xdr:nvCxnSpPr>
        <xdr:cNvPr id="596" name="直線コネクタ 595"/>
        <xdr:cNvCxnSpPr/>
      </xdr:nvCxnSpPr>
      <xdr:spPr>
        <a:xfrm flipV="1">
          <a:off x="13703300" y="13447813"/>
          <a:ext cx="889000" cy="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110708</xdr:rowOff>
    </xdr:from>
    <xdr:to>
      <xdr:col>21</xdr:col>
      <xdr:colOff>212725</xdr:colOff>
      <xdr:row>77</xdr:row>
      <xdr:rowOff>40858</xdr:rowOff>
    </xdr:to>
    <xdr:sp macro="" textlink="">
      <xdr:nvSpPr>
        <xdr:cNvPr id="597" name="フローチャート : 判断 596"/>
        <xdr:cNvSpPr/>
      </xdr:nvSpPr>
      <xdr:spPr>
        <a:xfrm>
          <a:off x="14541500" y="1314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57386</xdr:rowOff>
    </xdr:from>
    <xdr:ext cx="599010" cy="259045"/>
    <xdr:sp macro="" textlink="">
      <xdr:nvSpPr>
        <xdr:cNvPr id="598" name="テキスト ボックス 597"/>
        <xdr:cNvSpPr txBox="1"/>
      </xdr:nvSpPr>
      <xdr:spPr>
        <a:xfrm>
          <a:off x="14292794" y="12916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140,460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73228</xdr:rowOff>
    </xdr:from>
    <xdr:to>
      <xdr:col>19</xdr:col>
      <xdr:colOff>644525</xdr:colOff>
      <xdr:row>78</xdr:row>
      <xdr:rowOff>75374</xdr:rowOff>
    </xdr:to>
    <xdr:cxnSp macro="">
      <xdr:nvCxnSpPr>
        <xdr:cNvPr id="599" name="直線コネクタ 598"/>
        <xdr:cNvCxnSpPr/>
      </xdr:nvCxnSpPr>
      <xdr:spPr>
        <a:xfrm>
          <a:off x="12814300" y="13446328"/>
          <a:ext cx="889000" cy="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94690</xdr:rowOff>
    </xdr:from>
    <xdr:to>
      <xdr:col>20</xdr:col>
      <xdr:colOff>9525</xdr:colOff>
      <xdr:row>77</xdr:row>
      <xdr:rowOff>24840</xdr:rowOff>
    </xdr:to>
    <xdr:sp macro="" textlink="">
      <xdr:nvSpPr>
        <xdr:cNvPr id="600" name="フローチャート : 判断 599"/>
        <xdr:cNvSpPr/>
      </xdr:nvSpPr>
      <xdr:spPr>
        <a:xfrm>
          <a:off x="13652500" y="1312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41367</xdr:rowOff>
    </xdr:from>
    <xdr:ext cx="599010" cy="259045"/>
    <xdr:sp macro="" textlink="">
      <xdr:nvSpPr>
        <xdr:cNvPr id="601" name="テキスト ボックス 600"/>
        <xdr:cNvSpPr txBox="1"/>
      </xdr:nvSpPr>
      <xdr:spPr>
        <a:xfrm>
          <a:off x="13403794" y="12900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147,467</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85638</xdr:rowOff>
    </xdr:from>
    <xdr:to>
      <xdr:col>18</xdr:col>
      <xdr:colOff>492125</xdr:colOff>
      <xdr:row>77</xdr:row>
      <xdr:rowOff>15788</xdr:rowOff>
    </xdr:to>
    <xdr:sp macro="" textlink="">
      <xdr:nvSpPr>
        <xdr:cNvPr id="602" name="フローチャート : 判断 601"/>
        <xdr:cNvSpPr/>
      </xdr:nvSpPr>
      <xdr:spPr>
        <a:xfrm>
          <a:off x="12763500" y="1311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32315</xdr:rowOff>
    </xdr:from>
    <xdr:ext cx="599010" cy="259045"/>
    <xdr:sp macro="" textlink="">
      <xdr:nvSpPr>
        <xdr:cNvPr id="603" name="テキスト ボックス 602"/>
        <xdr:cNvSpPr txBox="1"/>
      </xdr:nvSpPr>
      <xdr:spPr>
        <a:xfrm>
          <a:off x="12514794" y="12891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151,427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4" name="テキスト ボックス 60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5" name="テキスト ボックス 60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6" name="テキスト ボックス 60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7" name="テキスト ボックス 60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8" name="テキスト ボックス 60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57449</xdr:rowOff>
    </xdr:from>
    <xdr:to>
      <xdr:col>23</xdr:col>
      <xdr:colOff>568325</xdr:colOff>
      <xdr:row>78</xdr:row>
      <xdr:rowOff>159049</xdr:rowOff>
    </xdr:to>
    <xdr:sp macro="" textlink="">
      <xdr:nvSpPr>
        <xdr:cNvPr id="609" name="円/楕円 608"/>
        <xdr:cNvSpPr/>
      </xdr:nvSpPr>
      <xdr:spPr>
        <a:xfrm>
          <a:off x="16268700" y="1343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143826</xdr:rowOff>
    </xdr:from>
    <xdr:ext cx="534377" cy="259045"/>
    <xdr:sp macro="" textlink="">
      <xdr:nvSpPr>
        <xdr:cNvPr id="610" name="公債費該当値テキスト"/>
        <xdr:cNvSpPr txBox="1"/>
      </xdr:nvSpPr>
      <xdr:spPr>
        <a:xfrm>
          <a:off x="16370300" y="1334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13,758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24025</xdr:rowOff>
    </xdr:from>
    <xdr:to>
      <xdr:col>22</xdr:col>
      <xdr:colOff>415925</xdr:colOff>
      <xdr:row>78</xdr:row>
      <xdr:rowOff>125625</xdr:rowOff>
    </xdr:to>
    <xdr:sp macro="" textlink="">
      <xdr:nvSpPr>
        <xdr:cNvPr id="611" name="円/楕円 610"/>
        <xdr:cNvSpPr/>
      </xdr:nvSpPr>
      <xdr:spPr>
        <a:xfrm>
          <a:off x="15430500" y="133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116752</xdr:rowOff>
    </xdr:from>
    <xdr:ext cx="534377" cy="259045"/>
    <xdr:sp macro="" textlink="">
      <xdr:nvSpPr>
        <xdr:cNvPr id="612" name="テキスト ボックス 611"/>
        <xdr:cNvSpPr txBox="1"/>
      </xdr:nvSpPr>
      <xdr:spPr>
        <a:xfrm>
          <a:off x="15214111" y="1348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28,379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23913</xdr:rowOff>
    </xdr:from>
    <xdr:to>
      <xdr:col>21</xdr:col>
      <xdr:colOff>212725</xdr:colOff>
      <xdr:row>78</xdr:row>
      <xdr:rowOff>125513</xdr:rowOff>
    </xdr:to>
    <xdr:sp macro="" textlink="">
      <xdr:nvSpPr>
        <xdr:cNvPr id="613" name="円/楕円 612"/>
        <xdr:cNvSpPr/>
      </xdr:nvSpPr>
      <xdr:spPr>
        <a:xfrm>
          <a:off x="14541500" y="1339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116640</xdr:rowOff>
    </xdr:from>
    <xdr:ext cx="534377" cy="259045"/>
    <xdr:sp macro="" textlink="">
      <xdr:nvSpPr>
        <xdr:cNvPr id="614" name="テキスト ボックス 613"/>
        <xdr:cNvSpPr txBox="1"/>
      </xdr:nvSpPr>
      <xdr:spPr>
        <a:xfrm>
          <a:off x="14325111" y="1348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28,428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24574</xdr:rowOff>
    </xdr:from>
    <xdr:to>
      <xdr:col>20</xdr:col>
      <xdr:colOff>9525</xdr:colOff>
      <xdr:row>78</xdr:row>
      <xdr:rowOff>126174</xdr:rowOff>
    </xdr:to>
    <xdr:sp macro="" textlink="">
      <xdr:nvSpPr>
        <xdr:cNvPr id="615" name="円/楕円 614"/>
        <xdr:cNvSpPr/>
      </xdr:nvSpPr>
      <xdr:spPr>
        <a:xfrm>
          <a:off x="13652500" y="1339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117301</xdr:rowOff>
    </xdr:from>
    <xdr:ext cx="534377" cy="259045"/>
    <xdr:sp macro="" textlink="">
      <xdr:nvSpPr>
        <xdr:cNvPr id="616" name="テキスト ボックス 615"/>
        <xdr:cNvSpPr txBox="1"/>
      </xdr:nvSpPr>
      <xdr:spPr>
        <a:xfrm>
          <a:off x="13436111" y="1349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28,139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22428</xdr:rowOff>
    </xdr:from>
    <xdr:to>
      <xdr:col>18</xdr:col>
      <xdr:colOff>492125</xdr:colOff>
      <xdr:row>78</xdr:row>
      <xdr:rowOff>124028</xdr:rowOff>
    </xdr:to>
    <xdr:sp macro="" textlink="">
      <xdr:nvSpPr>
        <xdr:cNvPr id="617" name="円/楕円 616"/>
        <xdr:cNvSpPr/>
      </xdr:nvSpPr>
      <xdr:spPr>
        <a:xfrm>
          <a:off x="12763500" y="1339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115155</xdr:rowOff>
    </xdr:from>
    <xdr:ext cx="534377" cy="259045"/>
    <xdr:sp macro="" textlink="">
      <xdr:nvSpPr>
        <xdr:cNvPr id="618" name="テキスト ボックス 617"/>
        <xdr:cNvSpPr txBox="1"/>
      </xdr:nvSpPr>
      <xdr:spPr>
        <a:xfrm>
          <a:off x="12547111" y="1348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29,078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9" name="正方形/長方形 61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0" name="正方形/長方形 61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1" name="正方形/長方形 62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2" name="正方形/長方形 62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3" name="正方形/長方形 62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4" name="正方形/長方形 62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5" name="正方形/長方形 62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9,102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6" name="正方形/長方形 62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7" name="テキスト ボックス 62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8" name="直線コネクタ 62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9" name="直線コネクタ 62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30" name="テキスト ボックス 62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31" name="直線コネクタ 63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32" name="テキスト ボックス 63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33" name="直線コネクタ 63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34" name="テキスト ボックス 63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35" name="直線コネクタ 63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36" name="テキスト ボックス 63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7" name="直線コネクタ 63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38" name="テキスト ボックス 63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99363</xdr:rowOff>
    </xdr:from>
    <xdr:to>
      <xdr:col>23</xdr:col>
      <xdr:colOff>516889</xdr:colOff>
      <xdr:row>98</xdr:row>
      <xdr:rowOff>135077</xdr:rowOff>
    </xdr:to>
    <xdr:cxnSp macro="">
      <xdr:nvCxnSpPr>
        <xdr:cNvPr id="640" name="直線コネクタ 639"/>
        <xdr:cNvCxnSpPr/>
      </xdr:nvCxnSpPr>
      <xdr:spPr>
        <a:xfrm flipV="1">
          <a:off x="16317595" y="15529863"/>
          <a:ext cx="1269" cy="140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138904</xdr:rowOff>
    </xdr:from>
    <xdr:ext cx="469744" cy="259045"/>
    <xdr:sp macro="" textlink="">
      <xdr:nvSpPr>
        <xdr:cNvPr id="641" name="積立金最小値テキスト"/>
        <xdr:cNvSpPr txBox="1"/>
      </xdr:nvSpPr>
      <xdr:spPr>
        <a:xfrm>
          <a:off x="16370300" y="16941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2,022</a:t>
          </a:r>
          <a:endParaRPr kumimoji="1" lang="ja-JP" altLang="en-US" sz="1000" b="1">
            <a:latin typeface="ＭＳ Ｐゴシック"/>
          </a:endParaRPr>
        </a:p>
      </xdr:txBody>
    </xdr:sp>
    <xdr:clientData/>
  </xdr:oneCellAnchor>
  <xdr:twoCellAnchor>
    <xdr:from>
      <xdr:col>23</xdr:col>
      <xdr:colOff>428625</xdr:colOff>
      <xdr:row>98</xdr:row>
      <xdr:rowOff>135077</xdr:rowOff>
    </xdr:from>
    <xdr:to>
      <xdr:col>23</xdr:col>
      <xdr:colOff>606425</xdr:colOff>
      <xdr:row>98</xdr:row>
      <xdr:rowOff>135077</xdr:rowOff>
    </xdr:to>
    <xdr:cxnSp macro="">
      <xdr:nvCxnSpPr>
        <xdr:cNvPr id="642" name="直線コネクタ 641"/>
        <xdr:cNvCxnSpPr/>
      </xdr:nvCxnSpPr>
      <xdr:spPr>
        <a:xfrm>
          <a:off x="16230600" y="1693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46040</xdr:rowOff>
    </xdr:from>
    <xdr:ext cx="599010" cy="259045"/>
    <xdr:sp macro="" textlink="">
      <xdr:nvSpPr>
        <xdr:cNvPr id="643" name="積立金最大値テキスト"/>
        <xdr:cNvSpPr txBox="1"/>
      </xdr:nvSpPr>
      <xdr:spPr>
        <a:xfrm>
          <a:off x="16370300" y="15305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617,645</a:t>
          </a:r>
          <a:endParaRPr kumimoji="1" lang="ja-JP" altLang="en-US" sz="1000" b="1">
            <a:latin typeface="ＭＳ Ｐゴシック"/>
          </a:endParaRPr>
        </a:p>
      </xdr:txBody>
    </xdr:sp>
    <xdr:clientData/>
  </xdr:oneCellAnchor>
  <xdr:twoCellAnchor>
    <xdr:from>
      <xdr:col>23</xdr:col>
      <xdr:colOff>428625</xdr:colOff>
      <xdr:row>90</xdr:row>
      <xdr:rowOff>99363</xdr:rowOff>
    </xdr:from>
    <xdr:to>
      <xdr:col>23</xdr:col>
      <xdr:colOff>606425</xdr:colOff>
      <xdr:row>90</xdr:row>
      <xdr:rowOff>99363</xdr:rowOff>
    </xdr:to>
    <xdr:cxnSp macro="">
      <xdr:nvCxnSpPr>
        <xdr:cNvPr id="644" name="直線コネクタ 643"/>
        <xdr:cNvCxnSpPr/>
      </xdr:nvCxnSpPr>
      <xdr:spPr>
        <a:xfrm>
          <a:off x="16230600" y="15529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89670</xdr:rowOff>
    </xdr:from>
    <xdr:to>
      <xdr:col>23</xdr:col>
      <xdr:colOff>517525</xdr:colOff>
      <xdr:row>98</xdr:row>
      <xdr:rowOff>124873</xdr:rowOff>
    </xdr:to>
    <xdr:cxnSp macro="">
      <xdr:nvCxnSpPr>
        <xdr:cNvPr id="645" name="直線コネクタ 644"/>
        <xdr:cNvCxnSpPr/>
      </xdr:nvCxnSpPr>
      <xdr:spPr>
        <a:xfrm>
          <a:off x="15481300" y="16720320"/>
          <a:ext cx="838200" cy="20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98413</xdr:rowOff>
    </xdr:from>
    <xdr:ext cx="534377" cy="259045"/>
    <xdr:sp macro="" textlink="">
      <xdr:nvSpPr>
        <xdr:cNvPr id="646" name="積立金平均値テキスト"/>
        <xdr:cNvSpPr txBox="1"/>
      </xdr:nvSpPr>
      <xdr:spPr>
        <a:xfrm>
          <a:off x="16370300" y="16557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80,846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75536</xdr:rowOff>
    </xdr:from>
    <xdr:to>
      <xdr:col>23</xdr:col>
      <xdr:colOff>568325</xdr:colOff>
      <xdr:row>98</xdr:row>
      <xdr:rowOff>5686</xdr:rowOff>
    </xdr:to>
    <xdr:sp macro="" textlink="">
      <xdr:nvSpPr>
        <xdr:cNvPr id="647" name="フローチャート : 判断 646"/>
        <xdr:cNvSpPr/>
      </xdr:nvSpPr>
      <xdr:spPr>
        <a:xfrm>
          <a:off x="16268700" y="1670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45314</xdr:rowOff>
    </xdr:from>
    <xdr:to>
      <xdr:col>22</xdr:col>
      <xdr:colOff>365125</xdr:colOff>
      <xdr:row>97</xdr:row>
      <xdr:rowOff>89670</xdr:rowOff>
    </xdr:to>
    <xdr:cxnSp macro="">
      <xdr:nvCxnSpPr>
        <xdr:cNvPr id="648" name="直線コネクタ 647"/>
        <xdr:cNvCxnSpPr/>
      </xdr:nvCxnSpPr>
      <xdr:spPr>
        <a:xfrm>
          <a:off x="14592300" y="16675964"/>
          <a:ext cx="889000" cy="4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126862</xdr:rowOff>
    </xdr:from>
    <xdr:to>
      <xdr:col>22</xdr:col>
      <xdr:colOff>415925</xdr:colOff>
      <xdr:row>98</xdr:row>
      <xdr:rowOff>57012</xdr:rowOff>
    </xdr:to>
    <xdr:sp macro="" textlink="">
      <xdr:nvSpPr>
        <xdr:cNvPr id="649" name="フローチャート : 判断 648"/>
        <xdr:cNvSpPr/>
      </xdr:nvSpPr>
      <xdr:spPr>
        <a:xfrm>
          <a:off x="15430500" y="1675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48139</xdr:rowOff>
    </xdr:from>
    <xdr:ext cx="534377" cy="259045"/>
    <xdr:sp macro="" textlink="">
      <xdr:nvSpPr>
        <xdr:cNvPr id="650" name="テキスト ボックス 649"/>
        <xdr:cNvSpPr txBox="1"/>
      </xdr:nvSpPr>
      <xdr:spPr>
        <a:xfrm>
          <a:off x="15214111" y="1685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58,394</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154383</xdr:rowOff>
    </xdr:from>
    <xdr:to>
      <xdr:col>21</xdr:col>
      <xdr:colOff>161925</xdr:colOff>
      <xdr:row>97</xdr:row>
      <xdr:rowOff>45314</xdr:rowOff>
    </xdr:to>
    <xdr:cxnSp macro="">
      <xdr:nvCxnSpPr>
        <xdr:cNvPr id="651" name="直線コネクタ 650"/>
        <xdr:cNvCxnSpPr/>
      </xdr:nvCxnSpPr>
      <xdr:spPr>
        <a:xfrm>
          <a:off x="13703300" y="16442133"/>
          <a:ext cx="889000" cy="23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33531</xdr:rowOff>
    </xdr:from>
    <xdr:to>
      <xdr:col>21</xdr:col>
      <xdr:colOff>212725</xdr:colOff>
      <xdr:row>97</xdr:row>
      <xdr:rowOff>135131</xdr:rowOff>
    </xdr:to>
    <xdr:sp macro="" textlink="">
      <xdr:nvSpPr>
        <xdr:cNvPr id="652" name="フローチャート : 判断 651"/>
        <xdr:cNvSpPr/>
      </xdr:nvSpPr>
      <xdr:spPr>
        <a:xfrm>
          <a:off x="14541500" y="1666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126258</xdr:rowOff>
    </xdr:from>
    <xdr:ext cx="534377" cy="259045"/>
    <xdr:sp macro="" textlink="">
      <xdr:nvSpPr>
        <xdr:cNvPr id="653" name="テキスト ボックス 652"/>
        <xdr:cNvSpPr txBox="1"/>
      </xdr:nvSpPr>
      <xdr:spPr>
        <a:xfrm>
          <a:off x="14325111" y="1675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99,221</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154383</xdr:rowOff>
    </xdr:from>
    <xdr:to>
      <xdr:col>19</xdr:col>
      <xdr:colOff>644525</xdr:colOff>
      <xdr:row>97</xdr:row>
      <xdr:rowOff>123259</xdr:rowOff>
    </xdr:to>
    <xdr:cxnSp macro="">
      <xdr:nvCxnSpPr>
        <xdr:cNvPr id="654" name="直線コネクタ 653"/>
        <xdr:cNvCxnSpPr/>
      </xdr:nvCxnSpPr>
      <xdr:spPr>
        <a:xfrm flipV="1">
          <a:off x="12814300" y="16442133"/>
          <a:ext cx="889000" cy="31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2434</xdr:rowOff>
    </xdr:from>
    <xdr:to>
      <xdr:col>20</xdr:col>
      <xdr:colOff>9525</xdr:colOff>
      <xdr:row>97</xdr:row>
      <xdr:rowOff>104034</xdr:rowOff>
    </xdr:to>
    <xdr:sp macro="" textlink="">
      <xdr:nvSpPr>
        <xdr:cNvPr id="655" name="フローチャート : 判断 654"/>
        <xdr:cNvSpPr/>
      </xdr:nvSpPr>
      <xdr:spPr>
        <a:xfrm>
          <a:off x="13652500" y="166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97</xdr:row>
      <xdr:rowOff>95161</xdr:rowOff>
    </xdr:from>
    <xdr:ext cx="599010" cy="259045"/>
    <xdr:sp macro="" textlink="">
      <xdr:nvSpPr>
        <xdr:cNvPr id="656" name="テキスト ボックス 655"/>
        <xdr:cNvSpPr txBox="1"/>
      </xdr:nvSpPr>
      <xdr:spPr>
        <a:xfrm>
          <a:off x="13403794" y="16725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112,824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42376</xdr:rowOff>
    </xdr:from>
    <xdr:to>
      <xdr:col>18</xdr:col>
      <xdr:colOff>492125</xdr:colOff>
      <xdr:row>97</xdr:row>
      <xdr:rowOff>143976</xdr:rowOff>
    </xdr:to>
    <xdr:sp macro="" textlink="">
      <xdr:nvSpPr>
        <xdr:cNvPr id="657" name="フローチャート : 判断 656"/>
        <xdr:cNvSpPr/>
      </xdr:nvSpPr>
      <xdr:spPr>
        <a:xfrm>
          <a:off x="12763500" y="1667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160503</xdr:rowOff>
    </xdr:from>
    <xdr:ext cx="534377" cy="259045"/>
    <xdr:sp macro="" textlink="">
      <xdr:nvSpPr>
        <xdr:cNvPr id="658" name="テキスト ボックス 657"/>
        <xdr:cNvSpPr txBox="1"/>
      </xdr:nvSpPr>
      <xdr:spPr>
        <a:xfrm>
          <a:off x="12547111" y="1644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95,352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9" name="テキスト ボックス 65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0" name="テキスト ボックス 65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1" name="テキスト ボックス 66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2" name="テキスト ボックス 66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3" name="テキスト ボックス 66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74073</xdr:rowOff>
    </xdr:from>
    <xdr:to>
      <xdr:col>23</xdr:col>
      <xdr:colOff>568325</xdr:colOff>
      <xdr:row>99</xdr:row>
      <xdr:rowOff>4223</xdr:rowOff>
    </xdr:to>
    <xdr:sp macro="" textlink="">
      <xdr:nvSpPr>
        <xdr:cNvPr id="664" name="円/楕円 663"/>
        <xdr:cNvSpPr/>
      </xdr:nvSpPr>
      <xdr:spPr>
        <a:xfrm>
          <a:off x="16268700" y="1687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160450</xdr:rowOff>
    </xdr:from>
    <xdr:ext cx="469744" cy="259045"/>
    <xdr:sp macro="" textlink="">
      <xdr:nvSpPr>
        <xdr:cNvPr id="665" name="積立金該当値テキスト"/>
        <xdr:cNvSpPr txBox="1"/>
      </xdr:nvSpPr>
      <xdr:spPr>
        <a:xfrm>
          <a:off x="16370300" y="16791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6,486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38870</xdr:rowOff>
    </xdr:from>
    <xdr:to>
      <xdr:col>22</xdr:col>
      <xdr:colOff>415925</xdr:colOff>
      <xdr:row>97</xdr:row>
      <xdr:rowOff>140470</xdr:rowOff>
    </xdr:to>
    <xdr:sp macro="" textlink="">
      <xdr:nvSpPr>
        <xdr:cNvPr id="666" name="円/楕円 665"/>
        <xdr:cNvSpPr/>
      </xdr:nvSpPr>
      <xdr:spPr>
        <a:xfrm>
          <a:off x="15430500" y="1666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156997</xdr:rowOff>
    </xdr:from>
    <xdr:ext cx="534377" cy="259045"/>
    <xdr:sp macro="" textlink="">
      <xdr:nvSpPr>
        <xdr:cNvPr id="667" name="テキスト ボックス 666"/>
        <xdr:cNvSpPr txBox="1"/>
      </xdr:nvSpPr>
      <xdr:spPr>
        <a:xfrm>
          <a:off x="15214111" y="1644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96,885</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165964</xdr:rowOff>
    </xdr:from>
    <xdr:to>
      <xdr:col>21</xdr:col>
      <xdr:colOff>212725</xdr:colOff>
      <xdr:row>97</xdr:row>
      <xdr:rowOff>96114</xdr:rowOff>
    </xdr:to>
    <xdr:sp macro="" textlink="">
      <xdr:nvSpPr>
        <xdr:cNvPr id="668" name="円/楕円 667"/>
        <xdr:cNvSpPr/>
      </xdr:nvSpPr>
      <xdr:spPr>
        <a:xfrm>
          <a:off x="14541500" y="1662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112641</xdr:rowOff>
    </xdr:from>
    <xdr:ext cx="599010" cy="259045"/>
    <xdr:sp macro="" textlink="">
      <xdr:nvSpPr>
        <xdr:cNvPr id="669" name="テキスト ボックス 668"/>
        <xdr:cNvSpPr txBox="1"/>
      </xdr:nvSpPr>
      <xdr:spPr>
        <a:xfrm>
          <a:off x="14292794" y="16400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116,289</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103583</xdr:rowOff>
    </xdr:from>
    <xdr:to>
      <xdr:col>20</xdr:col>
      <xdr:colOff>9525</xdr:colOff>
      <xdr:row>96</xdr:row>
      <xdr:rowOff>33733</xdr:rowOff>
    </xdr:to>
    <xdr:sp macro="" textlink="">
      <xdr:nvSpPr>
        <xdr:cNvPr id="670" name="円/楕円 669"/>
        <xdr:cNvSpPr/>
      </xdr:nvSpPr>
      <xdr:spPr>
        <a:xfrm>
          <a:off x="13652500" y="1639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50260</xdr:rowOff>
    </xdr:from>
    <xdr:ext cx="599010" cy="259045"/>
    <xdr:sp macro="" textlink="">
      <xdr:nvSpPr>
        <xdr:cNvPr id="671" name="テキスト ボックス 670"/>
        <xdr:cNvSpPr txBox="1"/>
      </xdr:nvSpPr>
      <xdr:spPr>
        <a:xfrm>
          <a:off x="13403794" y="16166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218,577</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72459</xdr:rowOff>
    </xdr:from>
    <xdr:to>
      <xdr:col>18</xdr:col>
      <xdr:colOff>492125</xdr:colOff>
      <xdr:row>98</xdr:row>
      <xdr:rowOff>2609</xdr:rowOff>
    </xdr:to>
    <xdr:sp macro="" textlink="">
      <xdr:nvSpPr>
        <xdr:cNvPr id="672" name="円/楕円 671"/>
        <xdr:cNvSpPr/>
      </xdr:nvSpPr>
      <xdr:spPr>
        <a:xfrm>
          <a:off x="12763500" y="1670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165186</xdr:rowOff>
    </xdr:from>
    <xdr:ext cx="534377" cy="259045"/>
    <xdr:sp macro="" textlink="">
      <xdr:nvSpPr>
        <xdr:cNvPr id="673" name="テキスト ボックス 672"/>
        <xdr:cNvSpPr txBox="1"/>
      </xdr:nvSpPr>
      <xdr:spPr>
        <a:xfrm>
          <a:off x="12547111" y="1679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82,192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4" name="正方形/長方形 67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5" name="正方形/長方形 67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6" name="正方形/長方形 67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7" name="正方形/長方形 67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8" name="正方形/長方形 67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9" name="正方形/長方形 67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0" name="正方形/長方形 67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1" name="正方形/長方形 68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2" name="テキスト ボックス 68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3" name="直線コネクタ 68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84" name="直線コネクタ 68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85" name="テキスト ボックス 68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6" name="直線コネクタ 68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687" name="テキスト ボックス 68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88" name="直線コネクタ 68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89" name="テキスト ボックス 68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0" name="直線コネクタ 68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691" name="テキスト ボックス 69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92" name="直線コネクタ 69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93" name="テキスト ボックス 69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4" name="直線コネクタ 69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5" name="テキスト ボックス 69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21780</xdr:rowOff>
    </xdr:from>
    <xdr:to>
      <xdr:col>32</xdr:col>
      <xdr:colOff>186689</xdr:colOff>
      <xdr:row>39</xdr:row>
      <xdr:rowOff>44450</xdr:rowOff>
    </xdr:to>
    <xdr:cxnSp macro="">
      <xdr:nvCxnSpPr>
        <xdr:cNvPr id="697" name="直線コネクタ 696"/>
        <xdr:cNvCxnSpPr/>
      </xdr:nvCxnSpPr>
      <xdr:spPr>
        <a:xfrm flipV="1">
          <a:off x="22159595" y="5336730"/>
          <a:ext cx="1269" cy="1394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64063</xdr:rowOff>
    </xdr:from>
    <xdr:ext cx="249299" cy="259045"/>
    <xdr:sp macro="" textlink="">
      <xdr:nvSpPr>
        <xdr:cNvPr id="698" name="投資及び出資金最小値テキスト"/>
        <xdr:cNvSpPr txBox="1"/>
      </xdr:nvSpPr>
      <xdr:spPr>
        <a:xfrm>
          <a:off x="22212300" y="67506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699" name="直線コネクタ 69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139907</xdr:rowOff>
    </xdr:from>
    <xdr:ext cx="534377" cy="259045"/>
    <xdr:sp macro="" textlink="">
      <xdr:nvSpPr>
        <xdr:cNvPr id="700" name="投資及び出資金最大値テキスト"/>
        <xdr:cNvSpPr txBox="1"/>
      </xdr:nvSpPr>
      <xdr:spPr>
        <a:xfrm>
          <a:off x="22212300" y="511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36,595</a:t>
          </a:r>
          <a:endParaRPr kumimoji="1" lang="ja-JP" altLang="en-US" sz="1000" b="1">
            <a:latin typeface="ＭＳ Ｐゴシック"/>
          </a:endParaRPr>
        </a:p>
      </xdr:txBody>
    </xdr:sp>
    <xdr:clientData/>
  </xdr:oneCellAnchor>
  <xdr:twoCellAnchor>
    <xdr:from>
      <xdr:col>32</xdr:col>
      <xdr:colOff>98425</xdr:colOff>
      <xdr:row>31</xdr:row>
      <xdr:rowOff>21780</xdr:rowOff>
    </xdr:from>
    <xdr:to>
      <xdr:col>32</xdr:col>
      <xdr:colOff>276225</xdr:colOff>
      <xdr:row>31</xdr:row>
      <xdr:rowOff>21780</xdr:rowOff>
    </xdr:to>
    <xdr:cxnSp macro="">
      <xdr:nvCxnSpPr>
        <xdr:cNvPr id="701" name="直線コネクタ 700"/>
        <xdr:cNvCxnSpPr/>
      </xdr:nvCxnSpPr>
      <xdr:spPr>
        <a:xfrm>
          <a:off x="22072600" y="533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02" name="直線コネクタ 70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152963</xdr:rowOff>
    </xdr:from>
    <xdr:ext cx="378565" cy="259045"/>
    <xdr:sp macro="" textlink="">
      <xdr:nvSpPr>
        <xdr:cNvPr id="703" name="投資及び出資金平均値テキスト"/>
        <xdr:cNvSpPr txBox="1"/>
      </xdr:nvSpPr>
      <xdr:spPr>
        <a:xfrm>
          <a:off x="22212300" y="64966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130086</xdr:rowOff>
    </xdr:from>
    <xdr:to>
      <xdr:col>32</xdr:col>
      <xdr:colOff>238125</xdr:colOff>
      <xdr:row>39</xdr:row>
      <xdr:rowOff>60236</xdr:rowOff>
    </xdr:to>
    <xdr:sp macro="" textlink="">
      <xdr:nvSpPr>
        <xdr:cNvPr id="704" name="フローチャート : 判断 703"/>
        <xdr:cNvSpPr/>
      </xdr:nvSpPr>
      <xdr:spPr>
        <a:xfrm>
          <a:off x="22110700" y="664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05" name="直線コネクタ 70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150737</xdr:rowOff>
    </xdr:from>
    <xdr:to>
      <xdr:col>31</xdr:col>
      <xdr:colOff>85725</xdr:colOff>
      <xdr:row>39</xdr:row>
      <xdr:rowOff>80887</xdr:rowOff>
    </xdr:to>
    <xdr:sp macro="" textlink="">
      <xdr:nvSpPr>
        <xdr:cNvPr id="706" name="フローチャート : 判断 705"/>
        <xdr:cNvSpPr/>
      </xdr:nvSpPr>
      <xdr:spPr>
        <a:xfrm>
          <a:off x="21272500" y="66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97413</xdr:rowOff>
    </xdr:from>
    <xdr:ext cx="378565" cy="259045"/>
    <xdr:sp macro="" textlink="">
      <xdr:nvSpPr>
        <xdr:cNvPr id="707" name="テキスト ボックス 706"/>
        <xdr:cNvSpPr txBox="1"/>
      </xdr:nvSpPr>
      <xdr:spPr>
        <a:xfrm>
          <a:off x="21134017" y="6441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08" name="直線コネクタ 70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115418</xdr:rowOff>
    </xdr:from>
    <xdr:to>
      <xdr:col>29</xdr:col>
      <xdr:colOff>568325</xdr:colOff>
      <xdr:row>39</xdr:row>
      <xdr:rowOff>45568</xdr:rowOff>
    </xdr:to>
    <xdr:sp macro="" textlink="">
      <xdr:nvSpPr>
        <xdr:cNvPr id="709" name="フローチャート : 判断 708"/>
        <xdr:cNvSpPr/>
      </xdr:nvSpPr>
      <xdr:spPr>
        <a:xfrm>
          <a:off x="20383500" y="663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62095</xdr:rowOff>
    </xdr:from>
    <xdr:ext cx="469744" cy="259045"/>
    <xdr:sp macro="" textlink="">
      <xdr:nvSpPr>
        <xdr:cNvPr id="710" name="テキスト ボックス 709"/>
        <xdr:cNvSpPr txBox="1"/>
      </xdr:nvSpPr>
      <xdr:spPr>
        <a:xfrm>
          <a:off x="20199427" y="640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11" name="直線コネクタ 71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83489</xdr:rowOff>
    </xdr:from>
    <xdr:to>
      <xdr:col>28</xdr:col>
      <xdr:colOff>365125</xdr:colOff>
      <xdr:row>39</xdr:row>
      <xdr:rowOff>13639</xdr:rowOff>
    </xdr:to>
    <xdr:sp macro="" textlink="">
      <xdr:nvSpPr>
        <xdr:cNvPr id="712" name="フローチャート : 判断 711"/>
        <xdr:cNvSpPr/>
      </xdr:nvSpPr>
      <xdr:spPr>
        <a:xfrm>
          <a:off x="19494500" y="659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30167</xdr:rowOff>
    </xdr:from>
    <xdr:ext cx="469744" cy="259045"/>
    <xdr:sp macro="" textlink="">
      <xdr:nvSpPr>
        <xdr:cNvPr id="713" name="テキスト ボックス 712"/>
        <xdr:cNvSpPr txBox="1"/>
      </xdr:nvSpPr>
      <xdr:spPr>
        <a:xfrm>
          <a:off x="19310427" y="63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136830</xdr:rowOff>
    </xdr:from>
    <xdr:to>
      <xdr:col>27</xdr:col>
      <xdr:colOff>161925</xdr:colOff>
      <xdr:row>39</xdr:row>
      <xdr:rowOff>66980</xdr:rowOff>
    </xdr:to>
    <xdr:sp macro="" textlink="">
      <xdr:nvSpPr>
        <xdr:cNvPr id="714" name="フローチャート : 判断 713"/>
        <xdr:cNvSpPr/>
      </xdr:nvSpPr>
      <xdr:spPr>
        <a:xfrm>
          <a:off x="18605500" y="66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83507</xdr:rowOff>
    </xdr:from>
    <xdr:ext cx="378565" cy="259045"/>
    <xdr:sp macro="" textlink="">
      <xdr:nvSpPr>
        <xdr:cNvPr id="715" name="テキスト ボックス 714"/>
        <xdr:cNvSpPr txBox="1"/>
      </xdr:nvSpPr>
      <xdr:spPr>
        <a:xfrm>
          <a:off x="18467017" y="6427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6" name="テキスト ボックス 71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7" name="テキスト ボックス 71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8" name="テキスト ボックス 71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9" name="テキスト ボックス 71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0" name="テキスト ボックス 71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21" name="円/楕円 72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108513</xdr:rowOff>
    </xdr:from>
    <xdr:ext cx="249299" cy="259045"/>
    <xdr:sp macro="" textlink="">
      <xdr:nvSpPr>
        <xdr:cNvPr id="722" name="投資及び出資金該当値テキスト"/>
        <xdr:cNvSpPr txBox="1"/>
      </xdr:nvSpPr>
      <xdr:spPr>
        <a:xfrm>
          <a:off x="22212300" y="66236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23" name="円/楕円 72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24" name="テキスト ボックス 723"/>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25" name="円/楕円 72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26" name="テキスト ボックス 725"/>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27" name="円/楕円 72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28" name="テキスト ボックス 72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29" name="円/楕円 72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30" name="テキスト ボックス 72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1" name="正方形/長方形 73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2" name="正方形/長方形 73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3" name="正方形/長方形 73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4" name="正方形/長方形 73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5" name="正方形/長方形 73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6" name="正方形/長方形 73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7" name="正方形/長方形 73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12,839</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8" name="正方形/長方形 73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9" name="テキスト ボックス 73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0" name="直線コネクタ 73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1" name="直線コネクタ 74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2" name="テキスト ボックス 74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3" name="直線コネクタ 74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44" name="テキスト ボックス 74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45" name="直線コネクタ 74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46" name="テキスト ボックス 745"/>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47" name="直線コネクタ 74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48" name="テキスト ボックス 747"/>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49" name="直線コネクタ 74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50" name="テキスト ボックス 749"/>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1" name="直線コネクタ 75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52" name="テキスト ボックス 75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144821</xdr:rowOff>
    </xdr:from>
    <xdr:to>
      <xdr:col>32</xdr:col>
      <xdr:colOff>186689</xdr:colOff>
      <xdr:row>59</xdr:row>
      <xdr:rowOff>44450</xdr:rowOff>
    </xdr:to>
    <xdr:cxnSp macro="">
      <xdr:nvCxnSpPr>
        <xdr:cNvPr id="754" name="直線コネクタ 753"/>
        <xdr:cNvCxnSpPr/>
      </xdr:nvCxnSpPr>
      <xdr:spPr>
        <a:xfrm flipV="1">
          <a:off x="22159595" y="8717321"/>
          <a:ext cx="1269" cy="1442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5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56" name="直線コネクタ 75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91498</xdr:rowOff>
    </xdr:from>
    <xdr:ext cx="599010" cy="259045"/>
    <xdr:sp macro="" textlink="">
      <xdr:nvSpPr>
        <xdr:cNvPr id="757" name="貸付金最大値テキスト"/>
        <xdr:cNvSpPr txBox="1"/>
      </xdr:nvSpPr>
      <xdr:spPr>
        <a:xfrm>
          <a:off x="22212300" y="849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189,328</a:t>
          </a:r>
          <a:endParaRPr kumimoji="1" lang="ja-JP" altLang="en-US" sz="1000" b="1">
            <a:latin typeface="ＭＳ Ｐゴシック"/>
          </a:endParaRPr>
        </a:p>
      </xdr:txBody>
    </xdr:sp>
    <xdr:clientData/>
  </xdr:oneCellAnchor>
  <xdr:twoCellAnchor>
    <xdr:from>
      <xdr:col>32</xdr:col>
      <xdr:colOff>98425</xdr:colOff>
      <xdr:row>50</xdr:row>
      <xdr:rowOff>144821</xdr:rowOff>
    </xdr:from>
    <xdr:to>
      <xdr:col>32</xdr:col>
      <xdr:colOff>276225</xdr:colOff>
      <xdr:row>50</xdr:row>
      <xdr:rowOff>144821</xdr:rowOff>
    </xdr:to>
    <xdr:cxnSp macro="">
      <xdr:nvCxnSpPr>
        <xdr:cNvPr id="758" name="直線コネクタ 757"/>
        <xdr:cNvCxnSpPr/>
      </xdr:nvCxnSpPr>
      <xdr:spPr>
        <a:xfrm>
          <a:off x="22072600" y="871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58684</xdr:rowOff>
    </xdr:from>
    <xdr:to>
      <xdr:col>32</xdr:col>
      <xdr:colOff>187325</xdr:colOff>
      <xdr:row>58</xdr:row>
      <xdr:rowOff>96312</xdr:rowOff>
    </xdr:to>
    <xdr:cxnSp macro="">
      <xdr:nvCxnSpPr>
        <xdr:cNvPr id="759" name="直線コネクタ 758"/>
        <xdr:cNvCxnSpPr/>
      </xdr:nvCxnSpPr>
      <xdr:spPr>
        <a:xfrm>
          <a:off x="21323300" y="9659884"/>
          <a:ext cx="838200" cy="38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81935</xdr:rowOff>
    </xdr:from>
    <xdr:ext cx="469744" cy="259045"/>
    <xdr:sp macro="" textlink="">
      <xdr:nvSpPr>
        <xdr:cNvPr id="760" name="貸付金平均値テキスト"/>
        <xdr:cNvSpPr txBox="1"/>
      </xdr:nvSpPr>
      <xdr:spPr>
        <a:xfrm>
          <a:off x="22212300" y="100260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8,083</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103508</xdr:rowOff>
    </xdr:from>
    <xdr:to>
      <xdr:col>32</xdr:col>
      <xdr:colOff>238125</xdr:colOff>
      <xdr:row>59</xdr:row>
      <xdr:rowOff>33658</xdr:rowOff>
    </xdr:to>
    <xdr:sp macro="" textlink="">
      <xdr:nvSpPr>
        <xdr:cNvPr id="761" name="フローチャート : 判断 760"/>
        <xdr:cNvSpPr/>
      </xdr:nvSpPr>
      <xdr:spPr>
        <a:xfrm>
          <a:off x="22110700" y="1004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58684</xdr:rowOff>
    </xdr:from>
    <xdr:to>
      <xdr:col>31</xdr:col>
      <xdr:colOff>34925</xdr:colOff>
      <xdr:row>59</xdr:row>
      <xdr:rowOff>34529</xdr:rowOff>
    </xdr:to>
    <xdr:cxnSp macro="">
      <xdr:nvCxnSpPr>
        <xdr:cNvPr id="762" name="直線コネクタ 761"/>
        <xdr:cNvCxnSpPr/>
      </xdr:nvCxnSpPr>
      <xdr:spPr>
        <a:xfrm flipV="1">
          <a:off x="20434300" y="9659884"/>
          <a:ext cx="889000" cy="49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88229</xdr:rowOff>
    </xdr:from>
    <xdr:to>
      <xdr:col>31</xdr:col>
      <xdr:colOff>85725</xdr:colOff>
      <xdr:row>59</xdr:row>
      <xdr:rowOff>18379</xdr:rowOff>
    </xdr:to>
    <xdr:sp macro="" textlink="">
      <xdr:nvSpPr>
        <xdr:cNvPr id="763" name="フローチャート : 判断 762"/>
        <xdr:cNvSpPr/>
      </xdr:nvSpPr>
      <xdr:spPr>
        <a:xfrm>
          <a:off x="21272500" y="1003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59</xdr:row>
      <xdr:rowOff>9506</xdr:rowOff>
    </xdr:from>
    <xdr:ext cx="534377" cy="259045"/>
    <xdr:sp macro="" textlink="">
      <xdr:nvSpPr>
        <xdr:cNvPr id="764" name="テキスト ボックス 763"/>
        <xdr:cNvSpPr txBox="1"/>
      </xdr:nvSpPr>
      <xdr:spPr>
        <a:xfrm>
          <a:off x="21056111" y="1012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10,088</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34529</xdr:rowOff>
    </xdr:from>
    <xdr:to>
      <xdr:col>29</xdr:col>
      <xdr:colOff>517525</xdr:colOff>
      <xdr:row>59</xdr:row>
      <xdr:rowOff>36282</xdr:rowOff>
    </xdr:to>
    <xdr:cxnSp macro="">
      <xdr:nvCxnSpPr>
        <xdr:cNvPr id="765" name="直線コネクタ 764"/>
        <xdr:cNvCxnSpPr/>
      </xdr:nvCxnSpPr>
      <xdr:spPr>
        <a:xfrm flipV="1">
          <a:off x="19545300" y="10150079"/>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101907</xdr:rowOff>
    </xdr:from>
    <xdr:to>
      <xdr:col>29</xdr:col>
      <xdr:colOff>568325</xdr:colOff>
      <xdr:row>59</xdr:row>
      <xdr:rowOff>32057</xdr:rowOff>
    </xdr:to>
    <xdr:sp macro="" textlink="">
      <xdr:nvSpPr>
        <xdr:cNvPr id="766" name="フローチャート : 判断 765"/>
        <xdr:cNvSpPr/>
      </xdr:nvSpPr>
      <xdr:spPr>
        <a:xfrm>
          <a:off x="20383500" y="100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48584</xdr:rowOff>
    </xdr:from>
    <xdr:ext cx="469744" cy="259045"/>
    <xdr:sp macro="" textlink="">
      <xdr:nvSpPr>
        <xdr:cNvPr id="767" name="テキスト ボックス 766"/>
        <xdr:cNvSpPr txBox="1"/>
      </xdr:nvSpPr>
      <xdr:spPr>
        <a:xfrm>
          <a:off x="20199427" y="982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36030</xdr:rowOff>
    </xdr:from>
    <xdr:to>
      <xdr:col>28</xdr:col>
      <xdr:colOff>314325</xdr:colOff>
      <xdr:row>59</xdr:row>
      <xdr:rowOff>36282</xdr:rowOff>
    </xdr:to>
    <xdr:cxnSp macro="">
      <xdr:nvCxnSpPr>
        <xdr:cNvPr id="768" name="直線コネクタ 767"/>
        <xdr:cNvCxnSpPr/>
      </xdr:nvCxnSpPr>
      <xdr:spPr>
        <a:xfrm>
          <a:off x="18656300" y="10151580"/>
          <a:ext cx="889000" cy="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111547</xdr:rowOff>
    </xdr:from>
    <xdr:to>
      <xdr:col>28</xdr:col>
      <xdr:colOff>365125</xdr:colOff>
      <xdr:row>59</xdr:row>
      <xdr:rowOff>41697</xdr:rowOff>
    </xdr:to>
    <xdr:sp macro="" textlink="">
      <xdr:nvSpPr>
        <xdr:cNvPr id="769" name="フローチャート : 判断 768"/>
        <xdr:cNvSpPr/>
      </xdr:nvSpPr>
      <xdr:spPr>
        <a:xfrm>
          <a:off x="19494500" y="1005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58224</xdr:rowOff>
    </xdr:from>
    <xdr:ext cx="469744" cy="259045"/>
    <xdr:sp macro="" textlink="">
      <xdr:nvSpPr>
        <xdr:cNvPr id="770" name="テキスト ボックス 769"/>
        <xdr:cNvSpPr txBox="1"/>
      </xdr:nvSpPr>
      <xdr:spPr>
        <a:xfrm>
          <a:off x="19310427" y="983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113383</xdr:rowOff>
    </xdr:from>
    <xdr:to>
      <xdr:col>27</xdr:col>
      <xdr:colOff>161925</xdr:colOff>
      <xdr:row>59</xdr:row>
      <xdr:rowOff>43533</xdr:rowOff>
    </xdr:to>
    <xdr:sp macro="" textlink="">
      <xdr:nvSpPr>
        <xdr:cNvPr id="771" name="フローチャート : 判断 770"/>
        <xdr:cNvSpPr/>
      </xdr:nvSpPr>
      <xdr:spPr>
        <a:xfrm>
          <a:off x="18605500" y="1005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60060</xdr:rowOff>
    </xdr:from>
    <xdr:ext cx="469744" cy="259045"/>
    <xdr:sp macro="" textlink="">
      <xdr:nvSpPr>
        <xdr:cNvPr id="772" name="テキスト ボックス 771"/>
        <xdr:cNvSpPr txBox="1"/>
      </xdr:nvSpPr>
      <xdr:spPr>
        <a:xfrm>
          <a:off x="18421427" y="9832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3" name="テキスト ボックス 77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4" name="テキスト ボックス 77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5" name="テキスト ボックス 77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6" name="テキスト ボックス 77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7" name="テキスト ボックス 77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45512</xdr:rowOff>
    </xdr:from>
    <xdr:to>
      <xdr:col>32</xdr:col>
      <xdr:colOff>238125</xdr:colOff>
      <xdr:row>58</xdr:row>
      <xdr:rowOff>147112</xdr:rowOff>
    </xdr:to>
    <xdr:sp macro="" textlink="">
      <xdr:nvSpPr>
        <xdr:cNvPr id="778" name="円/楕円 777"/>
        <xdr:cNvSpPr/>
      </xdr:nvSpPr>
      <xdr:spPr>
        <a:xfrm>
          <a:off x="22110700" y="998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4889</xdr:rowOff>
    </xdr:from>
    <xdr:ext cx="534377" cy="259045"/>
    <xdr:sp macro="" textlink="">
      <xdr:nvSpPr>
        <xdr:cNvPr id="779" name="貸付金該当値テキスト"/>
        <xdr:cNvSpPr txBox="1"/>
      </xdr:nvSpPr>
      <xdr:spPr>
        <a:xfrm>
          <a:off x="22212300" y="977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15,694</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7884</xdr:rowOff>
    </xdr:from>
    <xdr:to>
      <xdr:col>31</xdr:col>
      <xdr:colOff>85725</xdr:colOff>
      <xdr:row>56</xdr:row>
      <xdr:rowOff>109484</xdr:rowOff>
    </xdr:to>
    <xdr:sp macro="" textlink="">
      <xdr:nvSpPr>
        <xdr:cNvPr id="780" name="円/楕円 779"/>
        <xdr:cNvSpPr/>
      </xdr:nvSpPr>
      <xdr:spPr>
        <a:xfrm>
          <a:off x="21272500" y="960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54</xdr:row>
      <xdr:rowOff>126011</xdr:rowOff>
    </xdr:from>
    <xdr:ext cx="534377" cy="259045"/>
    <xdr:sp macro="" textlink="">
      <xdr:nvSpPr>
        <xdr:cNvPr id="781" name="テキスト ボックス 780"/>
        <xdr:cNvSpPr txBox="1"/>
      </xdr:nvSpPr>
      <xdr:spPr>
        <a:xfrm>
          <a:off x="21056111" y="938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65,632</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155179</xdr:rowOff>
    </xdr:from>
    <xdr:to>
      <xdr:col>29</xdr:col>
      <xdr:colOff>568325</xdr:colOff>
      <xdr:row>59</xdr:row>
      <xdr:rowOff>85329</xdr:rowOff>
    </xdr:to>
    <xdr:sp macro="" textlink="">
      <xdr:nvSpPr>
        <xdr:cNvPr id="782" name="円/楕円 781"/>
        <xdr:cNvSpPr/>
      </xdr:nvSpPr>
      <xdr:spPr>
        <a:xfrm>
          <a:off x="20383500" y="1009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76456</xdr:rowOff>
    </xdr:from>
    <xdr:ext cx="469744" cy="259045"/>
    <xdr:sp macro="" textlink="">
      <xdr:nvSpPr>
        <xdr:cNvPr id="783" name="テキスト ボックス 782"/>
        <xdr:cNvSpPr txBox="1"/>
      </xdr:nvSpPr>
      <xdr:spPr>
        <a:xfrm>
          <a:off x="20199427" y="10192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156932</xdr:rowOff>
    </xdr:from>
    <xdr:to>
      <xdr:col>28</xdr:col>
      <xdr:colOff>365125</xdr:colOff>
      <xdr:row>59</xdr:row>
      <xdr:rowOff>87082</xdr:rowOff>
    </xdr:to>
    <xdr:sp macro="" textlink="">
      <xdr:nvSpPr>
        <xdr:cNvPr id="784" name="円/楕円 783"/>
        <xdr:cNvSpPr/>
      </xdr:nvSpPr>
      <xdr:spPr>
        <a:xfrm>
          <a:off x="19494500" y="1010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78209</xdr:rowOff>
    </xdr:from>
    <xdr:ext cx="469744" cy="259045"/>
    <xdr:sp macro="" textlink="">
      <xdr:nvSpPr>
        <xdr:cNvPr id="785" name="テキスト ボックス 784"/>
        <xdr:cNvSpPr txBox="1"/>
      </xdr:nvSpPr>
      <xdr:spPr>
        <a:xfrm>
          <a:off x="19310427" y="1019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156680</xdr:rowOff>
    </xdr:from>
    <xdr:to>
      <xdr:col>27</xdr:col>
      <xdr:colOff>161925</xdr:colOff>
      <xdr:row>59</xdr:row>
      <xdr:rowOff>86830</xdr:rowOff>
    </xdr:to>
    <xdr:sp macro="" textlink="">
      <xdr:nvSpPr>
        <xdr:cNvPr id="786" name="円/楕円 785"/>
        <xdr:cNvSpPr/>
      </xdr:nvSpPr>
      <xdr:spPr>
        <a:xfrm>
          <a:off x="18605500" y="1010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77957</xdr:rowOff>
    </xdr:from>
    <xdr:ext cx="469744" cy="259045"/>
    <xdr:sp macro="" textlink="">
      <xdr:nvSpPr>
        <xdr:cNvPr id="787" name="テキスト ボックス 786"/>
        <xdr:cNvSpPr txBox="1"/>
      </xdr:nvSpPr>
      <xdr:spPr>
        <a:xfrm>
          <a:off x="18421427" y="10193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8" name="正方形/長方形 78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89" name="正方形/長方形 78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0" name="正方形/長方形 78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1" name="正方形/長方形 79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2" name="正方形/長方形 79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3" name="正方形/長方形 79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4" name="正方形/長方形 79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34,477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5" name="正方形/長方形 79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6" name="テキスト ボックス 79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7" name="直線コネクタ 79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798" name="直線コネクタ 79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799" name="テキスト ボックス 798"/>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0" name="直線コネクタ 79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76</xdr:row>
      <xdr:rowOff>35577</xdr:rowOff>
    </xdr:from>
    <xdr:ext cx="595419" cy="259045"/>
    <xdr:sp macro="" textlink="">
      <xdr:nvSpPr>
        <xdr:cNvPr id="801" name="テキスト ボックス 800"/>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2" name="直線コネクタ 80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03" name="テキスト ボックス 802"/>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4" name="直線コネクタ 80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05" name="テキスト ボックス 80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06" name="直線コネクタ 80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07" name="テキスト ボックス 80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8" name="直線コネクタ 80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09" name="テキスト ボックス 80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37036</xdr:rowOff>
    </xdr:from>
    <xdr:to>
      <xdr:col>32</xdr:col>
      <xdr:colOff>186689</xdr:colOff>
      <xdr:row>78</xdr:row>
      <xdr:rowOff>46896</xdr:rowOff>
    </xdr:to>
    <xdr:cxnSp macro="">
      <xdr:nvCxnSpPr>
        <xdr:cNvPr id="811" name="直線コネクタ 810"/>
        <xdr:cNvCxnSpPr/>
      </xdr:nvCxnSpPr>
      <xdr:spPr>
        <a:xfrm flipV="1">
          <a:off x="22159595" y="12038536"/>
          <a:ext cx="1269" cy="1381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50723</xdr:rowOff>
    </xdr:from>
    <xdr:ext cx="534377" cy="259045"/>
    <xdr:sp macro="" textlink="">
      <xdr:nvSpPr>
        <xdr:cNvPr id="812" name="繰出金最小値テキスト"/>
        <xdr:cNvSpPr txBox="1"/>
      </xdr:nvSpPr>
      <xdr:spPr>
        <a:xfrm>
          <a:off x="22212300" y="1342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44,358</a:t>
          </a:r>
          <a:endParaRPr kumimoji="1" lang="ja-JP" altLang="en-US" sz="1000" b="1">
            <a:latin typeface="ＭＳ Ｐゴシック"/>
          </a:endParaRPr>
        </a:p>
      </xdr:txBody>
    </xdr:sp>
    <xdr:clientData/>
  </xdr:oneCellAnchor>
  <xdr:twoCellAnchor>
    <xdr:from>
      <xdr:col>32</xdr:col>
      <xdr:colOff>98425</xdr:colOff>
      <xdr:row>78</xdr:row>
      <xdr:rowOff>46896</xdr:rowOff>
    </xdr:from>
    <xdr:to>
      <xdr:col>32</xdr:col>
      <xdr:colOff>276225</xdr:colOff>
      <xdr:row>78</xdr:row>
      <xdr:rowOff>46896</xdr:rowOff>
    </xdr:to>
    <xdr:cxnSp macro="">
      <xdr:nvCxnSpPr>
        <xdr:cNvPr id="813" name="直線コネクタ 812"/>
        <xdr:cNvCxnSpPr/>
      </xdr:nvCxnSpPr>
      <xdr:spPr>
        <a:xfrm>
          <a:off x="22072600" y="1341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155163</xdr:rowOff>
    </xdr:from>
    <xdr:ext cx="599010" cy="259045"/>
    <xdr:sp macro="" textlink="">
      <xdr:nvSpPr>
        <xdr:cNvPr id="814" name="繰出金最大値テキスト"/>
        <xdr:cNvSpPr txBox="1"/>
      </xdr:nvSpPr>
      <xdr:spPr>
        <a:xfrm>
          <a:off x="22212300" y="1181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406,946</a:t>
          </a:r>
          <a:endParaRPr kumimoji="1" lang="ja-JP" altLang="en-US" sz="1000" b="1">
            <a:latin typeface="ＭＳ Ｐゴシック"/>
          </a:endParaRPr>
        </a:p>
      </xdr:txBody>
    </xdr:sp>
    <xdr:clientData/>
  </xdr:oneCellAnchor>
  <xdr:twoCellAnchor>
    <xdr:from>
      <xdr:col>32</xdr:col>
      <xdr:colOff>98425</xdr:colOff>
      <xdr:row>70</xdr:row>
      <xdr:rowOff>37036</xdr:rowOff>
    </xdr:from>
    <xdr:to>
      <xdr:col>32</xdr:col>
      <xdr:colOff>276225</xdr:colOff>
      <xdr:row>70</xdr:row>
      <xdr:rowOff>37036</xdr:rowOff>
    </xdr:to>
    <xdr:cxnSp macro="">
      <xdr:nvCxnSpPr>
        <xdr:cNvPr id="815" name="直線コネクタ 814"/>
        <xdr:cNvCxnSpPr/>
      </xdr:nvCxnSpPr>
      <xdr:spPr>
        <a:xfrm>
          <a:off x="22072600" y="1203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70422</xdr:rowOff>
    </xdr:from>
    <xdr:to>
      <xdr:col>32</xdr:col>
      <xdr:colOff>187325</xdr:colOff>
      <xdr:row>77</xdr:row>
      <xdr:rowOff>73338</xdr:rowOff>
    </xdr:to>
    <xdr:cxnSp macro="">
      <xdr:nvCxnSpPr>
        <xdr:cNvPr id="816" name="直線コネクタ 815"/>
        <xdr:cNvCxnSpPr/>
      </xdr:nvCxnSpPr>
      <xdr:spPr>
        <a:xfrm flipV="1">
          <a:off x="21323300" y="13272072"/>
          <a:ext cx="838200" cy="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135678</xdr:rowOff>
    </xdr:from>
    <xdr:ext cx="599010" cy="259045"/>
    <xdr:sp macro="" textlink="">
      <xdr:nvSpPr>
        <xdr:cNvPr id="817" name="繰出金平均値テキスト"/>
        <xdr:cNvSpPr txBox="1"/>
      </xdr:nvSpPr>
      <xdr:spPr>
        <a:xfrm>
          <a:off x="22212300" y="129944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103,727</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112801</xdr:rowOff>
    </xdr:from>
    <xdr:to>
      <xdr:col>32</xdr:col>
      <xdr:colOff>238125</xdr:colOff>
      <xdr:row>77</xdr:row>
      <xdr:rowOff>42951</xdr:rowOff>
    </xdr:to>
    <xdr:sp macro="" textlink="">
      <xdr:nvSpPr>
        <xdr:cNvPr id="818" name="フローチャート : 判断 817"/>
        <xdr:cNvSpPr/>
      </xdr:nvSpPr>
      <xdr:spPr>
        <a:xfrm>
          <a:off x="22110700" y="1314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73338</xdr:rowOff>
    </xdr:from>
    <xdr:to>
      <xdr:col>31</xdr:col>
      <xdr:colOff>34925</xdr:colOff>
      <xdr:row>78</xdr:row>
      <xdr:rowOff>4776</xdr:rowOff>
    </xdr:to>
    <xdr:cxnSp macro="">
      <xdr:nvCxnSpPr>
        <xdr:cNvPr id="819" name="直線コネクタ 818"/>
        <xdr:cNvCxnSpPr/>
      </xdr:nvCxnSpPr>
      <xdr:spPr>
        <a:xfrm flipV="1">
          <a:off x="20434300" y="13274988"/>
          <a:ext cx="889000" cy="10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63888</xdr:rowOff>
    </xdr:from>
    <xdr:to>
      <xdr:col>31</xdr:col>
      <xdr:colOff>85725</xdr:colOff>
      <xdr:row>76</xdr:row>
      <xdr:rowOff>165488</xdr:rowOff>
    </xdr:to>
    <xdr:sp macro="" textlink="">
      <xdr:nvSpPr>
        <xdr:cNvPr id="820" name="フローチャート : 判断 819"/>
        <xdr:cNvSpPr/>
      </xdr:nvSpPr>
      <xdr:spPr>
        <a:xfrm>
          <a:off x="21272500" y="1309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75</xdr:row>
      <xdr:rowOff>10565</xdr:rowOff>
    </xdr:from>
    <xdr:ext cx="599010" cy="259045"/>
    <xdr:sp macro="" textlink="">
      <xdr:nvSpPr>
        <xdr:cNvPr id="821" name="テキスト ボックス 820"/>
        <xdr:cNvSpPr txBox="1"/>
      </xdr:nvSpPr>
      <xdr:spPr>
        <a:xfrm>
          <a:off x="21023794" y="1286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116,565</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140325</xdr:rowOff>
    </xdr:from>
    <xdr:to>
      <xdr:col>29</xdr:col>
      <xdr:colOff>517525</xdr:colOff>
      <xdr:row>78</xdr:row>
      <xdr:rowOff>4776</xdr:rowOff>
    </xdr:to>
    <xdr:cxnSp macro="">
      <xdr:nvCxnSpPr>
        <xdr:cNvPr id="822" name="直線コネクタ 821"/>
        <xdr:cNvCxnSpPr/>
      </xdr:nvCxnSpPr>
      <xdr:spPr>
        <a:xfrm>
          <a:off x="19545300" y="13341975"/>
          <a:ext cx="889000" cy="3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80998</xdr:rowOff>
    </xdr:from>
    <xdr:to>
      <xdr:col>29</xdr:col>
      <xdr:colOff>568325</xdr:colOff>
      <xdr:row>77</xdr:row>
      <xdr:rowOff>11148</xdr:rowOff>
    </xdr:to>
    <xdr:sp macro="" textlink="">
      <xdr:nvSpPr>
        <xdr:cNvPr id="823" name="フローチャート : 判断 822"/>
        <xdr:cNvSpPr/>
      </xdr:nvSpPr>
      <xdr:spPr>
        <a:xfrm>
          <a:off x="20383500" y="1311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75</xdr:row>
      <xdr:rowOff>27675</xdr:rowOff>
    </xdr:from>
    <xdr:ext cx="599010" cy="259045"/>
    <xdr:sp macro="" textlink="">
      <xdr:nvSpPr>
        <xdr:cNvPr id="824" name="テキスト ボックス 823"/>
        <xdr:cNvSpPr txBox="1"/>
      </xdr:nvSpPr>
      <xdr:spPr>
        <a:xfrm>
          <a:off x="20134794" y="12886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112,074</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137475</xdr:rowOff>
    </xdr:from>
    <xdr:to>
      <xdr:col>28</xdr:col>
      <xdr:colOff>314325</xdr:colOff>
      <xdr:row>77</xdr:row>
      <xdr:rowOff>140325</xdr:rowOff>
    </xdr:to>
    <xdr:cxnSp macro="">
      <xdr:nvCxnSpPr>
        <xdr:cNvPr id="825" name="直線コネクタ 824"/>
        <xdr:cNvCxnSpPr/>
      </xdr:nvCxnSpPr>
      <xdr:spPr>
        <a:xfrm>
          <a:off x="18656300" y="13339125"/>
          <a:ext cx="889000" cy="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48933</xdr:rowOff>
    </xdr:from>
    <xdr:to>
      <xdr:col>28</xdr:col>
      <xdr:colOff>365125</xdr:colOff>
      <xdr:row>76</xdr:row>
      <xdr:rowOff>150533</xdr:rowOff>
    </xdr:to>
    <xdr:sp macro="" textlink="">
      <xdr:nvSpPr>
        <xdr:cNvPr id="826" name="フローチャート : 判断 825"/>
        <xdr:cNvSpPr/>
      </xdr:nvSpPr>
      <xdr:spPr>
        <a:xfrm>
          <a:off x="19494500" y="1307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74</xdr:row>
      <xdr:rowOff>167060</xdr:rowOff>
    </xdr:from>
    <xdr:ext cx="599010" cy="259045"/>
    <xdr:sp macro="" textlink="">
      <xdr:nvSpPr>
        <xdr:cNvPr id="827" name="テキスト ボックス 826"/>
        <xdr:cNvSpPr txBox="1"/>
      </xdr:nvSpPr>
      <xdr:spPr>
        <a:xfrm>
          <a:off x="19245794" y="12854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120,490</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84584</xdr:rowOff>
    </xdr:from>
    <xdr:to>
      <xdr:col>27</xdr:col>
      <xdr:colOff>161925</xdr:colOff>
      <xdr:row>77</xdr:row>
      <xdr:rowOff>14734</xdr:rowOff>
    </xdr:to>
    <xdr:sp macro="" textlink="">
      <xdr:nvSpPr>
        <xdr:cNvPr id="828" name="フローチャート : 判断 827"/>
        <xdr:cNvSpPr/>
      </xdr:nvSpPr>
      <xdr:spPr>
        <a:xfrm>
          <a:off x="18605500" y="1311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75</xdr:row>
      <xdr:rowOff>31260</xdr:rowOff>
    </xdr:from>
    <xdr:ext cx="599010" cy="259045"/>
    <xdr:sp macro="" textlink="">
      <xdr:nvSpPr>
        <xdr:cNvPr id="829" name="テキスト ボックス 828"/>
        <xdr:cNvSpPr txBox="1"/>
      </xdr:nvSpPr>
      <xdr:spPr>
        <a:xfrm>
          <a:off x="18356794" y="1289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111,133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0" name="テキスト ボックス 82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1" name="テキスト ボックス 83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2" name="テキスト ボックス 83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3" name="テキスト ボックス 83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4" name="テキスト ボックス 83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19622</xdr:rowOff>
    </xdr:from>
    <xdr:to>
      <xdr:col>32</xdr:col>
      <xdr:colOff>238125</xdr:colOff>
      <xdr:row>77</xdr:row>
      <xdr:rowOff>121222</xdr:rowOff>
    </xdr:to>
    <xdr:sp macro="" textlink="">
      <xdr:nvSpPr>
        <xdr:cNvPr id="835" name="円/楕円 834"/>
        <xdr:cNvSpPr/>
      </xdr:nvSpPr>
      <xdr:spPr>
        <a:xfrm>
          <a:off x="22110700" y="1322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169499</xdr:rowOff>
    </xdr:from>
    <xdr:ext cx="534377" cy="259045"/>
    <xdr:sp macro="" textlink="">
      <xdr:nvSpPr>
        <xdr:cNvPr id="836" name="繰出金該当値テキスト"/>
        <xdr:cNvSpPr txBox="1"/>
      </xdr:nvSpPr>
      <xdr:spPr>
        <a:xfrm>
          <a:off x="22212300" y="1319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83,183</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22538</xdr:rowOff>
    </xdr:from>
    <xdr:to>
      <xdr:col>31</xdr:col>
      <xdr:colOff>85725</xdr:colOff>
      <xdr:row>77</xdr:row>
      <xdr:rowOff>124138</xdr:rowOff>
    </xdr:to>
    <xdr:sp macro="" textlink="">
      <xdr:nvSpPr>
        <xdr:cNvPr id="837" name="円/楕円 836"/>
        <xdr:cNvSpPr/>
      </xdr:nvSpPr>
      <xdr:spPr>
        <a:xfrm>
          <a:off x="21272500" y="1322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115265</xdr:rowOff>
    </xdr:from>
    <xdr:ext cx="534377" cy="259045"/>
    <xdr:sp macro="" textlink="">
      <xdr:nvSpPr>
        <xdr:cNvPr id="838" name="テキスト ボックス 837"/>
        <xdr:cNvSpPr txBox="1"/>
      </xdr:nvSpPr>
      <xdr:spPr>
        <a:xfrm>
          <a:off x="21056111" y="1331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82,418</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125426</xdr:rowOff>
    </xdr:from>
    <xdr:to>
      <xdr:col>29</xdr:col>
      <xdr:colOff>568325</xdr:colOff>
      <xdr:row>78</xdr:row>
      <xdr:rowOff>55576</xdr:rowOff>
    </xdr:to>
    <xdr:sp macro="" textlink="">
      <xdr:nvSpPr>
        <xdr:cNvPr id="839" name="円/楕円 838"/>
        <xdr:cNvSpPr/>
      </xdr:nvSpPr>
      <xdr:spPr>
        <a:xfrm>
          <a:off x="20383500" y="1332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46703</xdr:rowOff>
    </xdr:from>
    <xdr:ext cx="534377" cy="259045"/>
    <xdr:sp macro="" textlink="">
      <xdr:nvSpPr>
        <xdr:cNvPr id="840" name="テキスト ボックス 839"/>
        <xdr:cNvSpPr txBox="1"/>
      </xdr:nvSpPr>
      <xdr:spPr>
        <a:xfrm>
          <a:off x="20167111" y="1341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55,413</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89525</xdr:rowOff>
    </xdr:from>
    <xdr:to>
      <xdr:col>28</xdr:col>
      <xdr:colOff>365125</xdr:colOff>
      <xdr:row>78</xdr:row>
      <xdr:rowOff>19675</xdr:rowOff>
    </xdr:to>
    <xdr:sp macro="" textlink="">
      <xdr:nvSpPr>
        <xdr:cNvPr id="841" name="円/楕円 840"/>
        <xdr:cNvSpPr/>
      </xdr:nvSpPr>
      <xdr:spPr>
        <a:xfrm>
          <a:off x="19494500" y="1329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10802</xdr:rowOff>
    </xdr:from>
    <xdr:ext cx="534377" cy="259045"/>
    <xdr:sp macro="" textlink="">
      <xdr:nvSpPr>
        <xdr:cNvPr id="842" name="テキスト ボックス 841"/>
        <xdr:cNvSpPr txBox="1"/>
      </xdr:nvSpPr>
      <xdr:spPr>
        <a:xfrm>
          <a:off x="19278111" y="1338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64,836</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86675</xdr:rowOff>
    </xdr:from>
    <xdr:to>
      <xdr:col>27</xdr:col>
      <xdr:colOff>161925</xdr:colOff>
      <xdr:row>78</xdr:row>
      <xdr:rowOff>16825</xdr:rowOff>
    </xdr:to>
    <xdr:sp macro="" textlink="">
      <xdr:nvSpPr>
        <xdr:cNvPr id="843" name="円/楕円 842"/>
        <xdr:cNvSpPr/>
      </xdr:nvSpPr>
      <xdr:spPr>
        <a:xfrm>
          <a:off x="18605500" y="1328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7952</xdr:rowOff>
    </xdr:from>
    <xdr:ext cx="534377" cy="259045"/>
    <xdr:sp macro="" textlink="">
      <xdr:nvSpPr>
        <xdr:cNvPr id="844" name="テキスト ボックス 843"/>
        <xdr:cNvSpPr txBox="1"/>
      </xdr:nvSpPr>
      <xdr:spPr>
        <a:xfrm>
          <a:off x="18389111" y="1338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65,584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5" name="正方形/長方形 84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6" name="正方形/長方形 84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7" name="正方形/長方形 84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48" name="正方形/長方形 84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49" name="正方形/長方形 84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0" name="正方形/長方形 84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1" name="正方形/長方形 85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2" name="正方形/長方形 85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3" name="テキスト ボックス 85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4" name="直線コネクタ 85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55" name="直線コネクタ 85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56" name="テキスト ボックス 85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57" name="直線コネクタ 85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58" name="テキスト ボックス 85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5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0" name="直線コネクタ 85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6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2" name="直線コネクタ 86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6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4" name="直線コネクタ 86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65" name="直線コネクタ 86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6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67" name="フローチャート : 判断 86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68" name="直線コネクタ 86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69" name="フローチャート : 判断 86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0" name="テキスト ボックス 86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71" name="直線コネクタ 87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72" name="フローチャート : 判断 87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73" name="テキスト ボックス 87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74" name="直線コネクタ 87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75" name="フローチャート : 判断 87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76" name="テキスト ボックス 87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77" name="フローチャート : 判断 87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78" name="テキスト ボックス 87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79" name="テキスト ボックス 87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0" name="テキスト ボックス 87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1" name="テキスト ボックス 88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82" name="テキスト ボックス 88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83" name="テキスト ボックス 88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4" name="円/楕円 88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8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86" name="円/楕円 88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87" name="テキスト ボックス 88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88" name="円/楕円 88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89" name="テキスト ボックス 88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0" name="円/楕円 88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91" name="テキスト ボックス 89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2" name="円/楕円 89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93" name="テキスト ボックス 89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94" name="正方形/長方形 89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95" name="正方形/長方形 89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96" name="テキスト ボックス 89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類似団体と比較すると、人件費、物件費、補助費、普通建設事業費、貸付金が高い数値となっています。</a:t>
          </a:r>
          <a:endParaRPr kumimoji="1" lang="en-US" altLang="ja-JP" sz="1300">
            <a:latin typeface="ＭＳ Ｐゴシック"/>
          </a:endParaRPr>
        </a:p>
        <a:p>
          <a:r>
            <a:rPr kumimoji="1" lang="ja-JP" altLang="en-US" sz="1300">
              <a:latin typeface="ＭＳ Ｐゴシック"/>
            </a:rPr>
            <a:t>人件費については、人口規模に比して取り扱う行政事務が多いために、どうしても住民一人当たりのコストが高くなってしまいます。今後も、条例に定められる定員管理を順守しつつ、住民サービスの水準を維持するよう努めます。</a:t>
          </a:r>
          <a:endParaRPr kumimoji="1" lang="en-US" altLang="ja-JP" sz="1300">
            <a:latin typeface="ＭＳ Ｐゴシック"/>
          </a:endParaRPr>
        </a:p>
        <a:p>
          <a:r>
            <a:rPr kumimoji="1" lang="ja-JP" altLang="en-US" sz="1300">
              <a:latin typeface="ＭＳ Ｐゴシック"/>
            </a:rPr>
            <a:t>物件費については、人口規模に比して公共施設の保有量が多いために、これに係る維持管理費が増加していることが要因のひとつとなっています。今後は、さらなる行財政改革を進め、施設の維持管理費を削減するほか、インソースの流れを重視し、委託費総額の圧縮に努めます。</a:t>
          </a:r>
          <a:endParaRPr kumimoji="1" lang="en-US" altLang="ja-JP" sz="1300">
            <a:latin typeface="ＭＳ Ｐゴシック"/>
          </a:endParaRPr>
        </a:p>
        <a:p>
          <a:r>
            <a:rPr kumimoji="1" lang="ja-JP" altLang="en-US" sz="1300">
              <a:latin typeface="ＭＳ Ｐゴシック"/>
            </a:rPr>
            <a:t>補助費については、一部事務組合の負担金によるところが大きいものです。小規模自治体としては、事務の共同運営は不可欠ですが、一部事務組合の負担金が過大なものとならないように、今後も注視してまいります。</a:t>
          </a:r>
          <a:endParaRPr kumimoji="1" lang="en-US" altLang="ja-JP" sz="1300">
            <a:latin typeface="ＭＳ Ｐゴシック"/>
          </a:endParaRPr>
        </a:p>
        <a:p>
          <a:r>
            <a:rPr kumimoji="1" lang="ja-JP" altLang="en-US" sz="1300">
              <a:latin typeface="ＭＳ Ｐゴシック"/>
            </a:rPr>
            <a:t>普通建設事業費については、一時避難所の建設が進められていることから、施設整備に係るものが高い数値となっています。数年度のうちに整備は終わるため、この数値は平均的なものになると予想されます。</a:t>
          </a:r>
          <a:endParaRPr kumimoji="1" lang="en-US" altLang="ja-JP" sz="1300">
            <a:latin typeface="ＭＳ Ｐゴシック"/>
          </a:endParaRPr>
        </a:p>
        <a:p>
          <a:r>
            <a:rPr kumimoji="1" lang="ja-JP" altLang="en-US" sz="1300">
              <a:latin typeface="ＭＳ Ｐゴシック"/>
            </a:rPr>
            <a:t>貸付金については、宅地造成事業特別会計のうち、分譲販売される土地の購入費、造成費に係る部分について、操出金ではなく貸付金とすることで、公共事業部分を明確にしたものです。貸付金に係る部分については、宅地造成事業特別会計の財産売払収入を財源に償還されることとなり、一般会計においても財政運営上、問題のないように運営してまいり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愛知県飛島村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4,579
4,398
22.42
6,408,562
5,857,083
47,291
4,396,466
77,000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61306</xdr:rowOff>
    </xdr:from>
    <xdr:to>
      <xdr:col>6</xdr:col>
      <xdr:colOff>510540</xdr:colOff>
      <xdr:row>38</xdr:row>
      <xdr:rowOff>164601</xdr:rowOff>
    </xdr:to>
    <xdr:cxnSp macro="">
      <xdr:nvCxnSpPr>
        <xdr:cNvPr id="57" name="直線コネクタ 56"/>
        <xdr:cNvCxnSpPr/>
      </xdr:nvCxnSpPr>
      <xdr:spPr>
        <a:xfrm flipV="1">
          <a:off x="4633595" y="5204806"/>
          <a:ext cx="1270" cy="147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168428</xdr:rowOff>
    </xdr:from>
    <xdr:ext cx="469744" cy="259045"/>
    <xdr:sp macro="" textlink="">
      <xdr:nvSpPr>
        <xdr:cNvPr id="58" name="議会費最小値テキスト"/>
        <xdr:cNvSpPr txBox="1"/>
      </xdr:nvSpPr>
      <xdr:spPr>
        <a:xfrm>
          <a:off x="4686300" y="668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6,475</a:t>
          </a:r>
          <a:endParaRPr kumimoji="1" lang="ja-JP" altLang="en-US" sz="1000" b="1">
            <a:latin typeface="ＭＳ Ｐゴシック"/>
          </a:endParaRPr>
        </a:p>
      </xdr:txBody>
    </xdr:sp>
    <xdr:clientData/>
  </xdr:oneCellAnchor>
  <xdr:twoCellAnchor>
    <xdr:from>
      <xdr:col>6</xdr:col>
      <xdr:colOff>422275</xdr:colOff>
      <xdr:row>38</xdr:row>
      <xdr:rowOff>164601</xdr:rowOff>
    </xdr:from>
    <xdr:to>
      <xdr:col>6</xdr:col>
      <xdr:colOff>600075</xdr:colOff>
      <xdr:row>38</xdr:row>
      <xdr:rowOff>164601</xdr:rowOff>
    </xdr:to>
    <xdr:cxnSp macro="">
      <xdr:nvCxnSpPr>
        <xdr:cNvPr id="59" name="直線コネクタ 58"/>
        <xdr:cNvCxnSpPr/>
      </xdr:nvCxnSpPr>
      <xdr:spPr>
        <a:xfrm>
          <a:off x="4546600" y="667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7983</xdr:rowOff>
    </xdr:from>
    <xdr:ext cx="534377" cy="259045"/>
    <xdr:sp macro="" textlink="">
      <xdr:nvSpPr>
        <xdr:cNvPr id="60" name="議会費最大値テキスト"/>
        <xdr:cNvSpPr txBox="1"/>
      </xdr:nvSpPr>
      <xdr:spPr>
        <a:xfrm>
          <a:off x="4686300" y="498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96,801</a:t>
          </a:r>
          <a:endParaRPr kumimoji="1" lang="ja-JP" altLang="en-US" sz="1000" b="1">
            <a:latin typeface="ＭＳ Ｐゴシック"/>
          </a:endParaRPr>
        </a:p>
      </xdr:txBody>
    </xdr:sp>
    <xdr:clientData/>
  </xdr:oneCellAnchor>
  <xdr:twoCellAnchor>
    <xdr:from>
      <xdr:col>6</xdr:col>
      <xdr:colOff>422275</xdr:colOff>
      <xdr:row>30</xdr:row>
      <xdr:rowOff>61306</xdr:rowOff>
    </xdr:from>
    <xdr:to>
      <xdr:col>6</xdr:col>
      <xdr:colOff>600075</xdr:colOff>
      <xdr:row>30</xdr:row>
      <xdr:rowOff>61306</xdr:rowOff>
    </xdr:to>
    <xdr:cxnSp macro="">
      <xdr:nvCxnSpPr>
        <xdr:cNvPr id="61" name="直線コネクタ 60"/>
        <xdr:cNvCxnSpPr/>
      </xdr:nvCxnSpPr>
      <xdr:spPr>
        <a:xfrm>
          <a:off x="4546600" y="520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95564</xdr:rowOff>
    </xdr:from>
    <xdr:to>
      <xdr:col>6</xdr:col>
      <xdr:colOff>511175</xdr:colOff>
      <xdr:row>37</xdr:row>
      <xdr:rowOff>126621</xdr:rowOff>
    </xdr:to>
    <xdr:cxnSp macro="">
      <xdr:nvCxnSpPr>
        <xdr:cNvPr id="62" name="直線コネクタ 61"/>
        <xdr:cNvCxnSpPr/>
      </xdr:nvCxnSpPr>
      <xdr:spPr>
        <a:xfrm flipV="1">
          <a:off x="3797300" y="6439214"/>
          <a:ext cx="838200" cy="3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106173</xdr:rowOff>
    </xdr:from>
    <xdr:ext cx="534377" cy="259045"/>
    <xdr:sp macro="" textlink="">
      <xdr:nvSpPr>
        <xdr:cNvPr id="63" name="議会費平均値テキスト"/>
        <xdr:cNvSpPr txBox="1"/>
      </xdr:nvSpPr>
      <xdr:spPr>
        <a:xfrm>
          <a:off x="4686300" y="6449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16,121</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127746</xdr:rowOff>
    </xdr:from>
    <xdr:to>
      <xdr:col>6</xdr:col>
      <xdr:colOff>561975</xdr:colOff>
      <xdr:row>38</xdr:row>
      <xdr:rowOff>57896</xdr:rowOff>
    </xdr:to>
    <xdr:sp macro="" textlink="">
      <xdr:nvSpPr>
        <xdr:cNvPr id="64" name="フローチャート : 判断 63"/>
        <xdr:cNvSpPr/>
      </xdr:nvSpPr>
      <xdr:spPr>
        <a:xfrm>
          <a:off x="4584700" y="6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126621</xdr:rowOff>
    </xdr:from>
    <xdr:to>
      <xdr:col>5</xdr:col>
      <xdr:colOff>358775</xdr:colOff>
      <xdr:row>37</xdr:row>
      <xdr:rowOff>135765</xdr:rowOff>
    </xdr:to>
    <xdr:cxnSp macro="">
      <xdr:nvCxnSpPr>
        <xdr:cNvPr id="65" name="直線コネクタ 64"/>
        <xdr:cNvCxnSpPr/>
      </xdr:nvCxnSpPr>
      <xdr:spPr>
        <a:xfrm flipV="1">
          <a:off x="2908300" y="6470271"/>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60619</xdr:rowOff>
    </xdr:from>
    <xdr:to>
      <xdr:col>5</xdr:col>
      <xdr:colOff>409575</xdr:colOff>
      <xdr:row>37</xdr:row>
      <xdr:rowOff>162219</xdr:rowOff>
    </xdr:to>
    <xdr:sp macro="" textlink="">
      <xdr:nvSpPr>
        <xdr:cNvPr id="66" name="フローチャート : 判断 65"/>
        <xdr:cNvSpPr/>
      </xdr:nvSpPr>
      <xdr:spPr>
        <a:xfrm>
          <a:off x="3746500" y="640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7296</xdr:rowOff>
    </xdr:from>
    <xdr:ext cx="534377" cy="259045"/>
    <xdr:sp macro="" textlink="">
      <xdr:nvSpPr>
        <xdr:cNvPr id="67" name="テキスト ボックス 66"/>
        <xdr:cNvSpPr txBox="1"/>
      </xdr:nvSpPr>
      <xdr:spPr>
        <a:xfrm>
          <a:off x="3530111" y="617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124792</xdr:rowOff>
    </xdr:from>
    <xdr:to>
      <xdr:col>4</xdr:col>
      <xdr:colOff>155575</xdr:colOff>
      <xdr:row>37</xdr:row>
      <xdr:rowOff>135765</xdr:rowOff>
    </xdr:to>
    <xdr:cxnSp macro="">
      <xdr:nvCxnSpPr>
        <xdr:cNvPr id="68" name="直線コネクタ 67"/>
        <xdr:cNvCxnSpPr/>
      </xdr:nvCxnSpPr>
      <xdr:spPr>
        <a:xfrm>
          <a:off x="2019300" y="6296992"/>
          <a:ext cx="889000" cy="18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66563</xdr:rowOff>
    </xdr:from>
    <xdr:to>
      <xdr:col>4</xdr:col>
      <xdr:colOff>206375</xdr:colOff>
      <xdr:row>37</xdr:row>
      <xdr:rowOff>168163</xdr:rowOff>
    </xdr:to>
    <xdr:sp macro="" textlink="">
      <xdr:nvSpPr>
        <xdr:cNvPr id="69" name="フローチャート : 判断 68"/>
        <xdr:cNvSpPr/>
      </xdr:nvSpPr>
      <xdr:spPr>
        <a:xfrm>
          <a:off x="2857500" y="641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13240</xdr:rowOff>
    </xdr:from>
    <xdr:ext cx="534377" cy="259045"/>
    <xdr:sp macro="" textlink="">
      <xdr:nvSpPr>
        <xdr:cNvPr id="70" name="テキスト ボックス 69"/>
        <xdr:cNvSpPr txBox="1"/>
      </xdr:nvSpPr>
      <xdr:spPr>
        <a:xfrm>
          <a:off x="2641111" y="618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124792</xdr:rowOff>
    </xdr:from>
    <xdr:to>
      <xdr:col>2</xdr:col>
      <xdr:colOff>638175</xdr:colOff>
      <xdr:row>37</xdr:row>
      <xdr:rowOff>68720</xdr:rowOff>
    </xdr:to>
    <xdr:cxnSp macro="">
      <xdr:nvCxnSpPr>
        <xdr:cNvPr id="71" name="直線コネクタ 70"/>
        <xdr:cNvCxnSpPr/>
      </xdr:nvCxnSpPr>
      <xdr:spPr>
        <a:xfrm flipV="1">
          <a:off x="1130300" y="6296992"/>
          <a:ext cx="889000" cy="11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58382</xdr:rowOff>
    </xdr:from>
    <xdr:to>
      <xdr:col>3</xdr:col>
      <xdr:colOff>3175</xdr:colOff>
      <xdr:row>37</xdr:row>
      <xdr:rowOff>159982</xdr:rowOff>
    </xdr:to>
    <xdr:sp macro="" textlink="">
      <xdr:nvSpPr>
        <xdr:cNvPr id="72" name="フローチャート : 判断 71"/>
        <xdr:cNvSpPr/>
      </xdr:nvSpPr>
      <xdr:spPr>
        <a:xfrm>
          <a:off x="1968500" y="640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151109</xdr:rowOff>
    </xdr:from>
    <xdr:ext cx="534377" cy="259045"/>
    <xdr:sp macro="" textlink="">
      <xdr:nvSpPr>
        <xdr:cNvPr id="73" name="テキスト ボックス 72"/>
        <xdr:cNvSpPr txBox="1"/>
      </xdr:nvSpPr>
      <xdr:spPr>
        <a:xfrm>
          <a:off x="1752111" y="649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20,369</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29938</xdr:rowOff>
    </xdr:from>
    <xdr:to>
      <xdr:col>1</xdr:col>
      <xdr:colOff>485775</xdr:colOff>
      <xdr:row>37</xdr:row>
      <xdr:rowOff>131538</xdr:rowOff>
    </xdr:to>
    <xdr:sp macro="" textlink="">
      <xdr:nvSpPr>
        <xdr:cNvPr id="74" name="フローチャート : 判断 73"/>
        <xdr:cNvSpPr/>
      </xdr:nvSpPr>
      <xdr:spPr>
        <a:xfrm>
          <a:off x="1079500" y="637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122665</xdr:rowOff>
    </xdr:from>
    <xdr:ext cx="534377" cy="259045"/>
    <xdr:sp macro="" textlink="">
      <xdr:nvSpPr>
        <xdr:cNvPr id="75" name="テキスト ボックス 74"/>
        <xdr:cNvSpPr txBox="1"/>
      </xdr:nvSpPr>
      <xdr:spPr>
        <a:xfrm>
          <a:off x="863111" y="64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22,111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44764</xdr:rowOff>
    </xdr:from>
    <xdr:to>
      <xdr:col>6</xdr:col>
      <xdr:colOff>561975</xdr:colOff>
      <xdr:row>37</xdr:row>
      <xdr:rowOff>146364</xdr:rowOff>
    </xdr:to>
    <xdr:sp macro="" textlink="">
      <xdr:nvSpPr>
        <xdr:cNvPr id="81" name="円/楕円 80"/>
        <xdr:cNvSpPr/>
      </xdr:nvSpPr>
      <xdr:spPr>
        <a:xfrm>
          <a:off x="4584700" y="638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67641</xdr:rowOff>
    </xdr:from>
    <xdr:ext cx="534377" cy="259045"/>
    <xdr:sp macro="" textlink="">
      <xdr:nvSpPr>
        <xdr:cNvPr id="82" name="議会費該当値テキスト"/>
        <xdr:cNvSpPr txBox="1"/>
      </xdr:nvSpPr>
      <xdr:spPr>
        <a:xfrm>
          <a:off x="4686300" y="623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21,203</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75821</xdr:rowOff>
    </xdr:from>
    <xdr:to>
      <xdr:col>5</xdr:col>
      <xdr:colOff>409575</xdr:colOff>
      <xdr:row>38</xdr:row>
      <xdr:rowOff>5971</xdr:rowOff>
    </xdr:to>
    <xdr:sp macro="" textlink="">
      <xdr:nvSpPr>
        <xdr:cNvPr id="83" name="円/楕円 82"/>
        <xdr:cNvSpPr/>
      </xdr:nvSpPr>
      <xdr:spPr>
        <a:xfrm>
          <a:off x="3746500" y="641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168548</xdr:rowOff>
    </xdr:from>
    <xdr:ext cx="534377" cy="259045"/>
    <xdr:sp macro="" textlink="">
      <xdr:nvSpPr>
        <xdr:cNvPr id="84" name="テキスト ボックス 83"/>
        <xdr:cNvSpPr txBox="1"/>
      </xdr:nvSpPr>
      <xdr:spPr>
        <a:xfrm>
          <a:off x="3530111" y="651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19,301</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84965</xdr:rowOff>
    </xdr:from>
    <xdr:to>
      <xdr:col>4</xdr:col>
      <xdr:colOff>206375</xdr:colOff>
      <xdr:row>38</xdr:row>
      <xdr:rowOff>15115</xdr:rowOff>
    </xdr:to>
    <xdr:sp macro="" textlink="">
      <xdr:nvSpPr>
        <xdr:cNvPr id="85" name="円/楕円 84"/>
        <xdr:cNvSpPr/>
      </xdr:nvSpPr>
      <xdr:spPr>
        <a:xfrm>
          <a:off x="2857500" y="642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6242</xdr:rowOff>
    </xdr:from>
    <xdr:ext cx="534377" cy="259045"/>
    <xdr:sp macro="" textlink="">
      <xdr:nvSpPr>
        <xdr:cNvPr id="86" name="テキスト ボックス 85"/>
        <xdr:cNvSpPr txBox="1"/>
      </xdr:nvSpPr>
      <xdr:spPr>
        <a:xfrm>
          <a:off x="2641111" y="652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18,741</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73992</xdr:rowOff>
    </xdr:from>
    <xdr:to>
      <xdr:col>3</xdr:col>
      <xdr:colOff>3175</xdr:colOff>
      <xdr:row>37</xdr:row>
      <xdr:rowOff>4142</xdr:rowOff>
    </xdr:to>
    <xdr:sp macro="" textlink="">
      <xdr:nvSpPr>
        <xdr:cNvPr id="87" name="円/楕円 86"/>
        <xdr:cNvSpPr/>
      </xdr:nvSpPr>
      <xdr:spPr>
        <a:xfrm>
          <a:off x="1968500" y="624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20669</xdr:rowOff>
    </xdr:from>
    <xdr:ext cx="534377" cy="259045"/>
    <xdr:sp macro="" textlink="">
      <xdr:nvSpPr>
        <xdr:cNvPr id="88" name="テキスト ボックス 87"/>
        <xdr:cNvSpPr txBox="1"/>
      </xdr:nvSpPr>
      <xdr:spPr>
        <a:xfrm>
          <a:off x="1752111" y="602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29,913</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17920</xdr:rowOff>
    </xdr:from>
    <xdr:to>
      <xdr:col>1</xdr:col>
      <xdr:colOff>485775</xdr:colOff>
      <xdr:row>37</xdr:row>
      <xdr:rowOff>119520</xdr:rowOff>
    </xdr:to>
    <xdr:sp macro="" textlink="">
      <xdr:nvSpPr>
        <xdr:cNvPr id="89" name="円/楕円 88"/>
        <xdr:cNvSpPr/>
      </xdr:nvSpPr>
      <xdr:spPr>
        <a:xfrm>
          <a:off x="1079500" y="636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136047</xdr:rowOff>
    </xdr:from>
    <xdr:ext cx="534377" cy="259045"/>
    <xdr:sp macro="" textlink="">
      <xdr:nvSpPr>
        <xdr:cNvPr id="90" name="テキスト ボックス 89"/>
        <xdr:cNvSpPr txBox="1"/>
      </xdr:nvSpPr>
      <xdr:spPr>
        <a:xfrm>
          <a:off x="863111" y="613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22,847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37,397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4" name="テキスト ボックス 103"/>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140815</xdr:rowOff>
    </xdr:from>
    <xdr:to>
      <xdr:col>6</xdr:col>
      <xdr:colOff>510540</xdr:colOff>
      <xdr:row>59</xdr:row>
      <xdr:rowOff>16309</xdr:rowOff>
    </xdr:to>
    <xdr:cxnSp macro="">
      <xdr:nvCxnSpPr>
        <xdr:cNvPr id="114" name="直線コネクタ 113"/>
        <xdr:cNvCxnSpPr/>
      </xdr:nvCxnSpPr>
      <xdr:spPr>
        <a:xfrm flipV="1">
          <a:off x="4633595" y="8884765"/>
          <a:ext cx="1270" cy="1247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20136</xdr:rowOff>
    </xdr:from>
    <xdr:ext cx="534377" cy="259045"/>
    <xdr:sp macro="" textlink="">
      <xdr:nvSpPr>
        <xdr:cNvPr id="115" name="総務費最小値テキスト"/>
        <xdr:cNvSpPr txBox="1"/>
      </xdr:nvSpPr>
      <xdr:spPr>
        <a:xfrm>
          <a:off x="4686300" y="1013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73,860</a:t>
          </a:r>
          <a:endParaRPr kumimoji="1" lang="ja-JP" altLang="en-US" sz="1000" b="1">
            <a:latin typeface="ＭＳ Ｐゴシック"/>
          </a:endParaRPr>
        </a:p>
      </xdr:txBody>
    </xdr:sp>
    <xdr:clientData/>
  </xdr:oneCellAnchor>
  <xdr:twoCellAnchor>
    <xdr:from>
      <xdr:col>6</xdr:col>
      <xdr:colOff>422275</xdr:colOff>
      <xdr:row>59</xdr:row>
      <xdr:rowOff>16309</xdr:rowOff>
    </xdr:from>
    <xdr:to>
      <xdr:col>6</xdr:col>
      <xdr:colOff>600075</xdr:colOff>
      <xdr:row>59</xdr:row>
      <xdr:rowOff>16309</xdr:rowOff>
    </xdr:to>
    <xdr:cxnSp macro="">
      <xdr:nvCxnSpPr>
        <xdr:cNvPr id="116" name="直線コネクタ 115"/>
        <xdr:cNvCxnSpPr/>
      </xdr:nvCxnSpPr>
      <xdr:spPr>
        <a:xfrm>
          <a:off x="4546600" y="10131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87492</xdr:rowOff>
    </xdr:from>
    <xdr:ext cx="690189" cy="259045"/>
    <xdr:sp macro="" textlink="">
      <xdr:nvSpPr>
        <xdr:cNvPr id="117" name="総務費最大値テキスト"/>
        <xdr:cNvSpPr txBox="1"/>
      </xdr:nvSpPr>
      <xdr:spPr>
        <a:xfrm>
          <a:off x="4686300" y="86599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3,347,072</a:t>
          </a:r>
          <a:endParaRPr kumimoji="1" lang="ja-JP" altLang="en-US" sz="1000" b="1">
            <a:latin typeface="ＭＳ Ｐゴシック"/>
          </a:endParaRPr>
        </a:p>
      </xdr:txBody>
    </xdr:sp>
    <xdr:clientData/>
  </xdr:oneCellAnchor>
  <xdr:twoCellAnchor>
    <xdr:from>
      <xdr:col>6</xdr:col>
      <xdr:colOff>422275</xdr:colOff>
      <xdr:row>51</xdr:row>
      <xdr:rowOff>140815</xdr:rowOff>
    </xdr:from>
    <xdr:to>
      <xdr:col>6</xdr:col>
      <xdr:colOff>600075</xdr:colOff>
      <xdr:row>51</xdr:row>
      <xdr:rowOff>140815</xdr:rowOff>
    </xdr:to>
    <xdr:cxnSp macro="">
      <xdr:nvCxnSpPr>
        <xdr:cNvPr id="118" name="直線コネクタ 117"/>
        <xdr:cNvCxnSpPr/>
      </xdr:nvCxnSpPr>
      <xdr:spPr>
        <a:xfrm>
          <a:off x="4546600" y="8884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116379</xdr:rowOff>
    </xdr:from>
    <xdr:to>
      <xdr:col>6</xdr:col>
      <xdr:colOff>511175</xdr:colOff>
      <xdr:row>58</xdr:row>
      <xdr:rowOff>139142</xdr:rowOff>
    </xdr:to>
    <xdr:cxnSp macro="">
      <xdr:nvCxnSpPr>
        <xdr:cNvPr id="119" name="直線コネクタ 118"/>
        <xdr:cNvCxnSpPr/>
      </xdr:nvCxnSpPr>
      <xdr:spPr>
        <a:xfrm>
          <a:off x="3797300" y="10060479"/>
          <a:ext cx="838200" cy="2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101159</xdr:rowOff>
    </xdr:from>
    <xdr:ext cx="599010" cy="259045"/>
    <xdr:sp macro="" textlink="">
      <xdr:nvSpPr>
        <xdr:cNvPr id="120" name="総務費平均値テキスト"/>
        <xdr:cNvSpPr txBox="1"/>
      </xdr:nvSpPr>
      <xdr:spPr>
        <a:xfrm>
          <a:off x="4686300" y="98738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227,868</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78282</xdr:rowOff>
    </xdr:from>
    <xdr:to>
      <xdr:col>6</xdr:col>
      <xdr:colOff>561975</xdr:colOff>
      <xdr:row>59</xdr:row>
      <xdr:rowOff>8432</xdr:rowOff>
    </xdr:to>
    <xdr:sp macro="" textlink="">
      <xdr:nvSpPr>
        <xdr:cNvPr id="121" name="フローチャート : 判断 120"/>
        <xdr:cNvSpPr/>
      </xdr:nvSpPr>
      <xdr:spPr>
        <a:xfrm>
          <a:off x="4584700" y="1002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106952</xdr:rowOff>
    </xdr:from>
    <xdr:to>
      <xdr:col>5</xdr:col>
      <xdr:colOff>358775</xdr:colOff>
      <xdr:row>58</xdr:row>
      <xdr:rowOff>116379</xdr:rowOff>
    </xdr:to>
    <xdr:cxnSp macro="">
      <xdr:nvCxnSpPr>
        <xdr:cNvPr id="122" name="直線コネクタ 121"/>
        <xdr:cNvCxnSpPr/>
      </xdr:nvCxnSpPr>
      <xdr:spPr>
        <a:xfrm>
          <a:off x="2908300" y="10051052"/>
          <a:ext cx="889000" cy="9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66868</xdr:rowOff>
    </xdr:from>
    <xdr:to>
      <xdr:col>5</xdr:col>
      <xdr:colOff>409575</xdr:colOff>
      <xdr:row>58</xdr:row>
      <xdr:rowOff>168468</xdr:rowOff>
    </xdr:to>
    <xdr:sp macro="" textlink="">
      <xdr:nvSpPr>
        <xdr:cNvPr id="123" name="フローチャート : 判断 122"/>
        <xdr:cNvSpPr/>
      </xdr:nvSpPr>
      <xdr:spPr>
        <a:xfrm>
          <a:off x="3746500" y="1001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159595</xdr:rowOff>
    </xdr:from>
    <xdr:ext cx="599010" cy="259045"/>
    <xdr:sp macro="" textlink="">
      <xdr:nvSpPr>
        <xdr:cNvPr id="124" name="テキスト ボックス 123"/>
        <xdr:cNvSpPr txBox="1"/>
      </xdr:nvSpPr>
      <xdr:spPr>
        <a:xfrm>
          <a:off x="3497794" y="1010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257,827</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74966</xdr:rowOff>
    </xdr:from>
    <xdr:to>
      <xdr:col>4</xdr:col>
      <xdr:colOff>155575</xdr:colOff>
      <xdr:row>58</xdr:row>
      <xdr:rowOff>106952</xdr:rowOff>
    </xdr:to>
    <xdr:cxnSp macro="">
      <xdr:nvCxnSpPr>
        <xdr:cNvPr id="125" name="直線コネクタ 124"/>
        <xdr:cNvCxnSpPr/>
      </xdr:nvCxnSpPr>
      <xdr:spPr>
        <a:xfrm>
          <a:off x="2019300" y="10019066"/>
          <a:ext cx="889000" cy="3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58187</xdr:rowOff>
    </xdr:from>
    <xdr:to>
      <xdr:col>4</xdr:col>
      <xdr:colOff>206375</xdr:colOff>
      <xdr:row>58</xdr:row>
      <xdr:rowOff>159787</xdr:rowOff>
    </xdr:to>
    <xdr:sp macro="" textlink="">
      <xdr:nvSpPr>
        <xdr:cNvPr id="126" name="フローチャート : 判断 125"/>
        <xdr:cNvSpPr/>
      </xdr:nvSpPr>
      <xdr:spPr>
        <a:xfrm>
          <a:off x="2857500" y="1000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150914</xdr:rowOff>
    </xdr:from>
    <xdr:ext cx="599010" cy="259045"/>
    <xdr:sp macro="" textlink="">
      <xdr:nvSpPr>
        <xdr:cNvPr id="127" name="テキスト ボックス 126"/>
        <xdr:cNvSpPr txBox="1"/>
      </xdr:nvSpPr>
      <xdr:spPr>
        <a:xfrm>
          <a:off x="2608794" y="1009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280,611</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74966</xdr:rowOff>
    </xdr:from>
    <xdr:to>
      <xdr:col>2</xdr:col>
      <xdr:colOff>638175</xdr:colOff>
      <xdr:row>58</xdr:row>
      <xdr:rowOff>79318</xdr:rowOff>
    </xdr:to>
    <xdr:cxnSp macro="">
      <xdr:nvCxnSpPr>
        <xdr:cNvPr id="128" name="直線コネクタ 127"/>
        <xdr:cNvCxnSpPr/>
      </xdr:nvCxnSpPr>
      <xdr:spPr>
        <a:xfrm flipV="1">
          <a:off x="1130300" y="10019066"/>
          <a:ext cx="889000" cy="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63091</xdr:rowOff>
    </xdr:from>
    <xdr:to>
      <xdr:col>3</xdr:col>
      <xdr:colOff>3175</xdr:colOff>
      <xdr:row>58</xdr:row>
      <xdr:rowOff>164691</xdr:rowOff>
    </xdr:to>
    <xdr:sp macro="" textlink="">
      <xdr:nvSpPr>
        <xdr:cNvPr id="129" name="フローチャート : 判断 128"/>
        <xdr:cNvSpPr/>
      </xdr:nvSpPr>
      <xdr:spPr>
        <a:xfrm>
          <a:off x="1968500" y="1000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155818</xdr:rowOff>
    </xdr:from>
    <xdr:ext cx="599010" cy="259045"/>
    <xdr:sp macro="" textlink="">
      <xdr:nvSpPr>
        <xdr:cNvPr id="130" name="テキスト ボックス 129"/>
        <xdr:cNvSpPr txBox="1"/>
      </xdr:nvSpPr>
      <xdr:spPr>
        <a:xfrm>
          <a:off x="1719794" y="10099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267,741</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62845</xdr:rowOff>
    </xdr:from>
    <xdr:to>
      <xdr:col>1</xdr:col>
      <xdr:colOff>485775</xdr:colOff>
      <xdr:row>58</xdr:row>
      <xdr:rowOff>164445</xdr:rowOff>
    </xdr:to>
    <xdr:sp macro="" textlink="">
      <xdr:nvSpPr>
        <xdr:cNvPr id="131" name="フローチャート : 判断 130"/>
        <xdr:cNvSpPr/>
      </xdr:nvSpPr>
      <xdr:spPr>
        <a:xfrm>
          <a:off x="1079500" y="1000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155572</xdr:rowOff>
    </xdr:from>
    <xdr:ext cx="599010" cy="259045"/>
    <xdr:sp macro="" textlink="">
      <xdr:nvSpPr>
        <xdr:cNvPr id="132" name="テキスト ボックス 131"/>
        <xdr:cNvSpPr txBox="1"/>
      </xdr:nvSpPr>
      <xdr:spPr>
        <a:xfrm>
          <a:off x="830794" y="1009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268,385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88342</xdr:rowOff>
    </xdr:from>
    <xdr:to>
      <xdr:col>6</xdr:col>
      <xdr:colOff>561975</xdr:colOff>
      <xdr:row>59</xdr:row>
      <xdr:rowOff>18492</xdr:rowOff>
    </xdr:to>
    <xdr:sp macro="" textlink="">
      <xdr:nvSpPr>
        <xdr:cNvPr id="138" name="円/楕円 137"/>
        <xdr:cNvSpPr/>
      </xdr:nvSpPr>
      <xdr:spPr>
        <a:xfrm>
          <a:off x="4584700" y="1003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56709</xdr:rowOff>
    </xdr:from>
    <xdr:ext cx="599010" cy="259045"/>
    <xdr:sp macro="" textlink="">
      <xdr:nvSpPr>
        <xdr:cNvPr id="139" name="総務費該当値テキスト"/>
        <xdr:cNvSpPr txBox="1"/>
      </xdr:nvSpPr>
      <xdr:spPr>
        <a:xfrm>
          <a:off x="4686300" y="1000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201,465</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65579</xdr:rowOff>
    </xdr:from>
    <xdr:to>
      <xdr:col>5</xdr:col>
      <xdr:colOff>409575</xdr:colOff>
      <xdr:row>58</xdr:row>
      <xdr:rowOff>167179</xdr:rowOff>
    </xdr:to>
    <xdr:sp macro="" textlink="">
      <xdr:nvSpPr>
        <xdr:cNvPr id="140" name="円/楕円 139"/>
        <xdr:cNvSpPr/>
      </xdr:nvSpPr>
      <xdr:spPr>
        <a:xfrm>
          <a:off x="3746500" y="1000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12256</xdr:rowOff>
    </xdr:from>
    <xdr:ext cx="599010" cy="259045"/>
    <xdr:sp macro="" textlink="">
      <xdr:nvSpPr>
        <xdr:cNvPr id="141" name="テキスト ボックス 140"/>
        <xdr:cNvSpPr txBox="1"/>
      </xdr:nvSpPr>
      <xdr:spPr>
        <a:xfrm>
          <a:off x="3497794" y="9784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261,211</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56152</xdr:rowOff>
    </xdr:from>
    <xdr:to>
      <xdr:col>4</xdr:col>
      <xdr:colOff>206375</xdr:colOff>
      <xdr:row>58</xdr:row>
      <xdr:rowOff>157752</xdr:rowOff>
    </xdr:to>
    <xdr:sp macro="" textlink="">
      <xdr:nvSpPr>
        <xdr:cNvPr id="142" name="円/楕円 141"/>
        <xdr:cNvSpPr/>
      </xdr:nvSpPr>
      <xdr:spPr>
        <a:xfrm>
          <a:off x="2857500" y="1000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2829</xdr:rowOff>
    </xdr:from>
    <xdr:ext cx="599010" cy="259045"/>
    <xdr:sp macro="" textlink="">
      <xdr:nvSpPr>
        <xdr:cNvPr id="143" name="テキスト ボックス 142"/>
        <xdr:cNvSpPr txBox="1"/>
      </xdr:nvSpPr>
      <xdr:spPr>
        <a:xfrm>
          <a:off x="2608794" y="9775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285,954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24166</xdr:rowOff>
    </xdr:from>
    <xdr:to>
      <xdr:col>3</xdr:col>
      <xdr:colOff>3175</xdr:colOff>
      <xdr:row>58</xdr:row>
      <xdr:rowOff>125766</xdr:rowOff>
    </xdr:to>
    <xdr:sp macro="" textlink="">
      <xdr:nvSpPr>
        <xdr:cNvPr id="144" name="円/楕円 143"/>
        <xdr:cNvSpPr/>
      </xdr:nvSpPr>
      <xdr:spPr>
        <a:xfrm>
          <a:off x="1968500" y="996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142293</xdr:rowOff>
    </xdr:from>
    <xdr:ext cx="599010" cy="259045"/>
    <xdr:sp macro="" textlink="">
      <xdr:nvSpPr>
        <xdr:cNvPr id="145" name="テキスト ボックス 144"/>
        <xdr:cNvSpPr txBox="1"/>
      </xdr:nvSpPr>
      <xdr:spPr>
        <a:xfrm>
          <a:off x="1719794" y="9743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369,905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28518</xdr:rowOff>
    </xdr:from>
    <xdr:to>
      <xdr:col>1</xdr:col>
      <xdr:colOff>485775</xdr:colOff>
      <xdr:row>58</xdr:row>
      <xdr:rowOff>130118</xdr:rowOff>
    </xdr:to>
    <xdr:sp macro="" textlink="">
      <xdr:nvSpPr>
        <xdr:cNvPr id="146" name="円/楕円 145"/>
        <xdr:cNvSpPr/>
      </xdr:nvSpPr>
      <xdr:spPr>
        <a:xfrm>
          <a:off x="1079500" y="997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146645</xdr:rowOff>
    </xdr:from>
    <xdr:ext cx="599010" cy="259045"/>
    <xdr:sp macro="" textlink="">
      <xdr:nvSpPr>
        <xdr:cNvPr id="147" name="テキスト ボックス 146"/>
        <xdr:cNvSpPr txBox="1"/>
      </xdr:nvSpPr>
      <xdr:spPr>
        <a:xfrm>
          <a:off x="830794" y="9747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358,482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136,097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35458</xdr:rowOff>
    </xdr:from>
    <xdr:to>
      <xdr:col>6</xdr:col>
      <xdr:colOff>510540</xdr:colOff>
      <xdr:row>78</xdr:row>
      <xdr:rowOff>117788</xdr:rowOff>
    </xdr:to>
    <xdr:cxnSp macro="">
      <xdr:nvCxnSpPr>
        <xdr:cNvPr id="172" name="直線コネクタ 171"/>
        <xdr:cNvCxnSpPr/>
      </xdr:nvCxnSpPr>
      <xdr:spPr>
        <a:xfrm flipV="1">
          <a:off x="4633595" y="12208408"/>
          <a:ext cx="1270" cy="1282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121615</xdr:rowOff>
    </xdr:from>
    <xdr:ext cx="599010" cy="259045"/>
    <xdr:sp macro="" textlink="">
      <xdr:nvSpPr>
        <xdr:cNvPr id="173" name="民生費最小値テキスト"/>
        <xdr:cNvSpPr txBox="1"/>
      </xdr:nvSpPr>
      <xdr:spPr>
        <a:xfrm>
          <a:off x="4686300" y="13494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125,751</a:t>
          </a:r>
          <a:endParaRPr kumimoji="1" lang="ja-JP" altLang="en-US" sz="1000" b="1">
            <a:latin typeface="ＭＳ Ｐゴシック"/>
          </a:endParaRPr>
        </a:p>
      </xdr:txBody>
    </xdr:sp>
    <xdr:clientData/>
  </xdr:oneCellAnchor>
  <xdr:twoCellAnchor>
    <xdr:from>
      <xdr:col>6</xdr:col>
      <xdr:colOff>422275</xdr:colOff>
      <xdr:row>78</xdr:row>
      <xdr:rowOff>117788</xdr:rowOff>
    </xdr:from>
    <xdr:to>
      <xdr:col>6</xdr:col>
      <xdr:colOff>600075</xdr:colOff>
      <xdr:row>78</xdr:row>
      <xdr:rowOff>117788</xdr:rowOff>
    </xdr:to>
    <xdr:cxnSp macro="">
      <xdr:nvCxnSpPr>
        <xdr:cNvPr id="174" name="直線コネクタ 173"/>
        <xdr:cNvCxnSpPr/>
      </xdr:nvCxnSpPr>
      <xdr:spPr>
        <a:xfrm>
          <a:off x="4546600" y="13490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153585</xdr:rowOff>
    </xdr:from>
    <xdr:ext cx="599010" cy="259045"/>
    <xdr:sp macro="" textlink="">
      <xdr:nvSpPr>
        <xdr:cNvPr id="175" name="民生費最大値テキスト"/>
        <xdr:cNvSpPr txBox="1"/>
      </xdr:nvSpPr>
      <xdr:spPr>
        <a:xfrm>
          <a:off x="4686300" y="1198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462,360</a:t>
          </a:r>
          <a:endParaRPr kumimoji="1" lang="ja-JP" altLang="en-US" sz="1000" b="1">
            <a:latin typeface="ＭＳ Ｐゴシック"/>
          </a:endParaRPr>
        </a:p>
      </xdr:txBody>
    </xdr:sp>
    <xdr:clientData/>
  </xdr:oneCellAnchor>
  <xdr:twoCellAnchor>
    <xdr:from>
      <xdr:col>6</xdr:col>
      <xdr:colOff>422275</xdr:colOff>
      <xdr:row>71</xdr:row>
      <xdr:rowOff>35458</xdr:rowOff>
    </xdr:from>
    <xdr:to>
      <xdr:col>6</xdr:col>
      <xdr:colOff>600075</xdr:colOff>
      <xdr:row>71</xdr:row>
      <xdr:rowOff>35458</xdr:rowOff>
    </xdr:to>
    <xdr:cxnSp macro="">
      <xdr:nvCxnSpPr>
        <xdr:cNvPr id="176" name="直線コネクタ 175"/>
        <xdr:cNvCxnSpPr/>
      </xdr:nvCxnSpPr>
      <xdr:spPr>
        <a:xfrm>
          <a:off x="4546600" y="1220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151923</xdr:rowOff>
    </xdr:from>
    <xdr:to>
      <xdr:col>6</xdr:col>
      <xdr:colOff>511175</xdr:colOff>
      <xdr:row>76</xdr:row>
      <xdr:rowOff>154544</xdr:rowOff>
    </xdr:to>
    <xdr:cxnSp macro="">
      <xdr:nvCxnSpPr>
        <xdr:cNvPr id="177" name="直線コネクタ 176"/>
        <xdr:cNvCxnSpPr/>
      </xdr:nvCxnSpPr>
      <xdr:spPr>
        <a:xfrm flipV="1">
          <a:off x="3797300" y="13182123"/>
          <a:ext cx="838200" cy="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167747</xdr:rowOff>
    </xdr:from>
    <xdr:ext cx="599010" cy="259045"/>
    <xdr:sp macro="" textlink="">
      <xdr:nvSpPr>
        <xdr:cNvPr id="178" name="民生費平均値テキスト"/>
        <xdr:cNvSpPr txBox="1"/>
      </xdr:nvSpPr>
      <xdr:spPr>
        <a:xfrm>
          <a:off x="4686300" y="131979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183,643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17870</xdr:rowOff>
    </xdr:from>
    <xdr:to>
      <xdr:col>6</xdr:col>
      <xdr:colOff>561975</xdr:colOff>
      <xdr:row>77</xdr:row>
      <xdr:rowOff>119470</xdr:rowOff>
    </xdr:to>
    <xdr:sp macro="" textlink="">
      <xdr:nvSpPr>
        <xdr:cNvPr id="179" name="フローチャート : 判断 178"/>
        <xdr:cNvSpPr/>
      </xdr:nvSpPr>
      <xdr:spPr>
        <a:xfrm>
          <a:off x="4584700" y="132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154544</xdr:rowOff>
    </xdr:from>
    <xdr:to>
      <xdr:col>5</xdr:col>
      <xdr:colOff>358775</xdr:colOff>
      <xdr:row>77</xdr:row>
      <xdr:rowOff>37874</xdr:rowOff>
    </xdr:to>
    <xdr:cxnSp macro="">
      <xdr:nvCxnSpPr>
        <xdr:cNvPr id="180" name="直線コネクタ 179"/>
        <xdr:cNvCxnSpPr/>
      </xdr:nvCxnSpPr>
      <xdr:spPr>
        <a:xfrm flipV="1">
          <a:off x="2908300" y="13184744"/>
          <a:ext cx="889000" cy="5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140940</xdr:rowOff>
    </xdr:from>
    <xdr:to>
      <xdr:col>5</xdr:col>
      <xdr:colOff>409575</xdr:colOff>
      <xdr:row>77</xdr:row>
      <xdr:rowOff>71090</xdr:rowOff>
    </xdr:to>
    <xdr:sp macro="" textlink="">
      <xdr:nvSpPr>
        <xdr:cNvPr id="181" name="フローチャート : 判断 180"/>
        <xdr:cNvSpPr/>
      </xdr:nvSpPr>
      <xdr:spPr>
        <a:xfrm>
          <a:off x="3746500" y="1317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62217</xdr:rowOff>
    </xdr:from>
    <xdr:ext cx="599010" cy="259045"/>
    <xdr:sp macro="" textlink="">
      <xdr:nvSpPr>
        <xdr:cNvPr id="182" name="テキスト ボックス 181"/>
        <xdr:cNvSpPr txBox="1"/>
      </xdr:nvSpPr>
      <xdr:spPr>
        <a:xfrm>
          <a:off x="3497794" y="1326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196,341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37874</xdr:rowOff>
    </xdr:from>
    <xdr:to>
      <xdr:col>4</xdr:col>
      <xdr:colOff>155575</xdr:colOff>
      <xdr:row>77</xdr:row>
      <xdr:rowOff>61130</xdr:rowOff>
    </xdr:to>
    <xdr:cxnSp macro="">
      <xdr:nvCxnSpPr>
        <xdr:cNvPr id="183" name="直線コネクタ 182"/>
        <xdr:cNvCxnSpPr/>
      </xdr:nvCxnSpPr>
      <xdr:spPr>
        <a:xfrm flipV="1">
          <a:off x="2019300" y="13239524"/>
          <a:ext cx="889000" cy="2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171159</xdr:rowOff>
    </xdr:from>
    <xdr:to>
      <xdr:col>4</xdr:col>
      <xdr:colOff>206375</xdr:colOff>
      <xdr:row>77</xdr:row>
      <xdr:rowOff>101309</xdr:rowOff>
    </xdr:to>
    <xdr:sp macro="" textlink="">
      <xdr:nvSpPr>
        <xdr:cNvPr id="184" name="フローチャート : 判断 183"/>
        <xdr:cNvSpPr/>
      </xdr:nvSpPr>
      <xdr:spPr>
        <a:xfrm>
          <a:off x="2857500" y="13201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92436</xdr:rowOff>
    </xdr:from>
    <xdr:ext cx="599010" cy="259045"/>
    <xdr:sp macro="" textlink="">
      <xdr:nvSpPr>
        <xdr:cNvPr id="185" name="テキスト ボックス 184"/>
        <xdr:cNvSpPr txBox="1"/>
      </xdr:nvSpPr>
      <xdr:spPr>
        <a:xfrm>
          <a:off x="2608794" y="1329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188,410</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21126</xdr:rowOff>
    </xdr:from>
    <xdr:to>
      <xdr:col>2</xdr:col>
      <xdr:colOff>638175</xdr:colOff>
      <xdr:row>77</xdr:row>
      <xdr:rowOff>61130</xdr:rowOff>
    </xdr:to>
    <xdr:cxnSp macro="">
      <xdr:nvCxnSpPr>
        <xdr:cNvPr id="186" name="直線コネクタ 185"/>
        <xdr:cNvCxnSpPr/>
      </xdr:nvCxnSpPr>
      <xdr:spPr>
        <a:xfrm>
          <a:off x="1130300" y="13222776"/>
          <a:ext cx="889000" cy="4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140430</xdr:rowOff>
    </xdr:from>
    <xdr:to>
      <xdr:col>3</xdr:col>
      <xdr:colOff>3175</xdr:colOff>
      <xdr:row>77</xdr:row>
      <xdr:rowOff>70580</xdr:rowOff>
    </xdr:to>
    <xdr:sp macro="" textlink="">
      <xdr:nvSpPr>
        <xdr:cNvPr id="187" name="フローチャート : 判断 186"/>
        <xdr:cNvSpPr/>
      </xdr:nvSpPr>
      <xdr:spPr>
        <a:xfrm>
          <a:off x="1968500" y="1317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87107</xdr:rowOff>
    </xdr:from>
    <xdr:ext cx="599010" cy="259045"/>
    <xdr:sp macro="" textlink="">
      <xdr:nvSpPr>
        <xdr:cNvPr id="188" name="テキスト ボックス 187"/>
        <xdr:cNvSpPr txBox="1"/>
      </xdr:nvSpPr>
      <xdr:spPr>
        <a:xfrm>
          <a:off x="1719794" y="1294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196,475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24168</xdr:rowOff>
    </xdr:from>
    <xdr:to>
      <xdr:col>1</xdr:col>
      <xdr:colOff>485775</xdr:colOff>
      <xdr:row>77</xdr:row>
      <xdr:rowOff>125768</xdr:rowOff>
    </xdr:to>
    <xdr:sp macro="" textlink="">
      <xdr:nvSpPr>
        <xdr:cNvPr id="189" name="フローチャート : 判断 188"/>
        <xdr:cNvSpPr/>
      </xdr:nvSpPr>
      <xdr:spPr>
        <a:xfrm>
          <a:off x="1079500" y="13225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116895</xdr:rowOff>
    </xdr:from>
    <xdr:ext cx="599010" cy="259045"/>
    <xdr:sp macro="" textlink="">
      <xdr:nvSpPr>
        <xdr:cNvPr id="190" name="テキスト ボックス 189"/>
        <xdr:cNvSpPr txBox="1"/>
      </xdr:nvSpPr>
      <xdr:spPr>
        <a:xfrm>
          <a:off x="830794" y="13318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181,990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101123</xdr:rowOff>
    </xdr:from>
    <xdr:to>
      <xdr:col>6</xdr:col>
      <xdr:colOff>561975</xdr:colOff>
      <xdr:row>77</xdr:row>
      <xdr:rowOff>31273</xdr:rowOff>
    </xdr:to>
    <xdr:sp macro="" textlink="">
      <xdr:nvSpPr>
        <xdr:cNvPr id="196" name="円/楕円 195"/>
        <xdr:cNvSpPr/>
      </xdr:nvSpPr>
      <xdr:spPr>
        <a:xfrm>
          <a:off x="4584700" y="131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124000</xdr:rowOff>
    </xdr:from>
    <xdr:ext cx="599010" cy="259045"/>
    <xdr:sp macro="" textlink="">
      <xdr:nvSpPr>
        <xdr:cNvPr id="197" name="民生費該当値テキスト"/>
        <xdr:cNvSpPr txBox="1"/>
      </xdr:nvSpPr>
      <xdr:spPr>
        <a:xfrm>
          <a:off x="4686300" y="1298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206,792</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103744</xdr:rowOff>
    </xdr:from>
    <xdr:to>
      <xdr:col>5</xdr:col>
      <xdr:colOff>409575</xdr:colOff>
      <xdr:row>77</xdr:row>
      <xdr:rowOff>33894</xdr:rowOff>
    </xdr:to>
    <xdr:sp macro="" textlink="">
      <xdr:nvSpPr>
        <xdr:cNvPr id="198" name="円/楕円 197"/>
        <xdr:cNvSpPr/>
      </xdr:nvSpPr>
      <xdr:spPr>
        <a:xfrm>
          <a:off x="3746500" y="1313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50421</xdr:rowOff>
    </xdr:from>
    <xdr:ext cx="599010" cy="259045"/>
    <xdr:sp macro="" textlink="">
      <xdr:nvSpPr>
        <xdr:cNvPr id="199" name="テキスト ボックス 198"/>
        <xdr:cNvSpPr txBox="1"/>
      </xdr:nvSpPr>
      <xdr:spPr>
        <a:xfrm>
          <a:off x="3497794" y="1290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206,104</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158524</xdr:rowOff>
    </xdr:from>
    <xdr:to>
      <xdr:col>4</xdr:col>
      <xdr:colOff>206375</xdr:colOff>
      <xdr:row>77</xdr:row>
      <xdr:rowOff>88674</xdr:rowOff>
    </xdr:to>
    <xdr:sp macro="" textlink="">
      <xdr:nvSpPr>
        <xdr:cNvPr id="200" name="円/楕円 199"/>
        <xdr:cNvSpPr/>
      </xdr:nvSpPr>
      <xdr:spPr>
        <a:xfrm>
          <a:off x="2857500" y="1318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105201</xdr:rowOff>
    </xdr:from>
    <xdr:ext cx="599010" cy="259045"/>
    <xdr:sp macro="" textlink="">
      <xdr:nvSpPr>
        <xdr:cNvPr id="201" name="テキスト ボックス 200"/>
        <xdr:cNvSpPr txBox="1"/>
      </xdr:nvSpPr>
      <xdr:spPr>
        <a:xfrm>
          <a:off x="2608794" y="12963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191,726</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10330</xdr:rowOff>
    </xdr:from>
    <xdr:to>
      <xdr:col>3</xdr:col>
      <xdr:colOff>3175</xdr:colOff>
      <xdr:row>77</xdr:row>
      <xdr:rowOff>111930</xdr:rowOff>
    </xdr:to>
    <xdr:sp macro="" textlink="">
      <xdr:nvSpPr>
        <xdr:cNvPr id="202" name="円/楕円 201"/>
        <xdr:cNvSpPr/>
      </xdr:nvSpPr>
      <xdr:spPr>
        <a:xfrm>
          <a:off x="1968500" y="1321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103057</xdr:rowOff>
    </xdr:from>
    <xdr:ext cx="599010" cy="259045"/>
    <xdr:sp macro="" textlink="">
      <xdr:nvSpPr>
        <xdr:cNvPr id="203" name="テキスト ボックス 202"/>
        <xdr:cNvSpPr txBox="1"/>
      </xdr:nvSpPr>
      <xdr:spPr>
        <a:xfrm>
          <a:off x="1719794" y="1330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185,622</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141776</xdr:rowOff>
    </xdr:from>
    <xdr:to>
      <xdr:col>1</xdr:col>
      <xdr:colOff>485775</xdr:colOff>
      <xdr:row>77</xdr:row>
      <xdr:rowOff>71926</xdr:rowOff>
    </xdr:to>
    <xdr:sp macro="" textlink="">
      <xdr:nvSpPr>
        <xdr:cNvPr id="204" name="円/楕円 203"/>
        <xdr:cNvSpPr/>
      </xdr:nvSpPr>
      <xdr:spPr>
        <a:xfrm>
          <a:off x="1079500" y="1317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88452</xdr:rowOff>
    </xdr:from>
    <xdr:ext cx="599010" cy="259045"/>
    <xdr:sp macro="" textlink="">
      <xdr:nvSpPr>
        <xdr:cNvPr id="205" name="テキスト ボックス 204"/>
        <xdr:cNvSpPr txBox="1"/>
      </xdr:nvSpPr>
      <xdr:spPr>
        <a:xfrm>
          <a:off x="830794" y="1294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196,122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33,832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75354</xdr:rowOff>
    </xdr:from>
    <xdr:to>
      <xdr:col>6</xdr:col>
      <xdr:colOff>510540</xdr:colOff>
      <xdr:row>98</xdr:row>
      <xdr:rowOff>158486</xdr:rowOff>
    </xdr:to>
    <xdr:cxnSp macro="">
      <xdr:nvCxnSpPr>
        <xdr:cNvPr id="229" name="直線コネクタ 228"/>
        <xdr:cNvCxnSpPr/>
      </xdr:nvCxnSpPr>
      <xdr:spPr>
        <a:xfrm flipV="1">
          <a:off x="4633595" y="15677304"/>
          <a:ext cx="1270" cy="1283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162313</xdr:rowOff>
    </xdr:from>
    <xdr:ext cx="534377" cy="259045"/>
    <xdr:sp macro="" textlink="">
      <xdr:nvSpPr>
        <xdr:cNvPr id="230" name="衛生費最小値テキスト"/>
        <xdr:cNvSpPr txBox="1"/>
      </xdr:nvSpPr>
      <xdr:spPr>
        <a:xfrm>
          <a:off x="4686300" y="1696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30,138</a:t>
          </a:r>
          <a:endParaRPr kumimoji="1" lang="ja-JP" altLang="en-US" sz="1000" b="1">
            <a:latin typeface="ＭＳ Ｐゴシック"/>
          </a:endParaRPr>
        </a:p>
      </xdr:txBody>
    </xdr:sp>
    <xdr:clientData/>
  </xdr:oneCellAnchor>
  <xdr:twoCellAnchor>
    <xdr:from>
      <xdr:col>6</xdr:col>
      <xdr:colOff>422275</xdr:colOff>
      <xdr:row>98</xdr:row>
      <xdr:rowOff>158486</xdr:rowOff>
    </xdr:from>
    <xdr:to>
      <xdr:col>6</xdr:col>
      <xdr:colOff>600075</xdr:colOff>
      <xdr:row>98</xdr:row>
      <xdr:rowOff>158486</xdr:rowOff>
    </xdr:to>
    <xdr:cxnSp macro="">
      <xdr:nvCxnSpPr>
        <xdr:cNvPr id="231" name="直線コネクタ 230"/>
        <xdr:cNvCxnSpPr/>
      </xdr:nvCxnSpPr>
      <xdr:spPr>
        <a:xfrm>
          <a:off x="4546600" y="1696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22031</xdr:rowOff>
    </xdr:from>
    <xdr:ext cx="599010" cy="259045"/>
    <xdr:sp macro="" textlink="">
      <xdr:nvSpPr>
        <xdr:cNvPr id="232" name="衛生費最大値テキスト"/>
        <xdr:cNvSpPr txBox="1"/>
      </xdr:nvSpPr>
      <xdr:spPr>
        <a:xfrm>
          <a:off x="4686300" y="15452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703,778</a:t>
          </a:r>
          <a:endParaRPr kumimoji="1" lang="ja-JP" altLang="en-US" sz="1000" b="1">
            <a:latin typeface="ＭＳ Ｐゴシック"/>
          </a:endParaRPr>
        </a:p>
      </xdr:txBody>
    </xdr:sp>
    <xdr:clientData/>
  </xdr:oneCellAnchor>
  <xdr:twoCellAnchor>
    <xdr:from>
      <xdr:col>6</xdr:col>
      <xdr:colOff>422275</xdr:colOff>
      <xdr:row>91</xdr:row>
      <xdr:rowOff>75354</xdr:rowOff>
    </xdr:from>
    <xdr:to>
      <xdr:col>6</xdr:col>
      <xdr:colOff>600075</xdr:colOff>
      <xdr:row>91</xdr:row>
      <xdr:rowOff>75354</xdr:rowOff>
    </xdr:to>
    <xdr:cxnSp macro="">
      <xdr:nvCxnSpPr>
        <xdr:cNvPr id="233" name="直線コネクタ 232"/>
        <xdr:cNvCxnSpPr/>
      </xdr:nvCxnSpPr>
      <xdr:spPr>
        <a:xfrm>
          <a:off x="4546600" y="15677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36970</xdr:rowOff>
    </xdr:from>
    <xdr:to>
      <xdr:col>6</xdr:col>
      <xdr:colOff>511175</xdr:colOff>
      <xdr:row>98</xdr:row>
      <xdr:rowOff>50992</xdr:rowOff>
    </xdr:to>
    <xdr:cxnSp macro="">
      <xdr:nvCxnSpPr>
        <xdr:cNvPr id="234" name="直線コネクタ 233"/>
        <xdr:cNvCxnSpPr/>
      </xdr:nvCxnSpPr>
      <xdr:spPr>
        <a:xfrm flipV="1">
          <a:off x="3797300" y="16839070"/>
          <a:ext cx="838200" cy="1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155348</xdr:rowOff>
    </xdr:from>
    <xdr:ext cx="534377" cy="259045"/>
    <xdr:sp macro="" textlink="">
      <xdr:nvSpPr>
        <xdr:cNvPr id="235" name="衛生費平均値テキスト"/>
        <xdr:cNvSpPr txBox="1"/>
      </xdr:nvSpPr>
      <xdr:spPr>
        <a:xfrm>
          <a:off x="4686300" y="1678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83,795</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5471</xdr:rowOff>
    </xdr:from>
    <xdr:to>
      <xdr:col>6</xdr:col>
      <xdr:colOff>561975</xdr:colOff>
      <xdr:row>98</xdr:row>
      <xdr:rowOff>107071</xdr:rowOff>
    </xdr:to>
    <xdr:sp macro="" textlink="">
      <xdr:nvSpPr>
        <xdr:cNvPr id="236" name="フローチャート : 判断 235"/>
        <xdr:cNvSpPr/>
      </xdr:nvSpPr>
      <xdr:spPr>
        <a:xfrm>
          <a:off x="4584700" y="1680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50992</xdr:rowOff>
    </xdr:from>
    <xdr:to>
      <xdr:col>5</xdr:col>
      <xdr:colOff>358775</xdr:colOff>
      <xdr:row>98</xdr:row>
      <xdr:rowOff>53473</xdr:rowOff>
    </xdr:to>
    <xdr:cxnSp macro="">
      <xdr:nvCxnSpPr>
        <xdr:cNvPr id="237" name="直線コネクタ 236"/>
        <xdr:cNvCxnSpPr/>
      </xdr:nvCxnSpPr>
      <xdr:spPr>
        <a:xfrm flipV="1">
          <a:off x="2908300" y="16853092"/>
          <a:ext cx="889000" cy="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102631</xdr:rowOff>
    </xdr:from>
    <xdr:to>
      <xdr:col>5</xdr:col>
      <xdr:colOff>409575</xdr:colOff>
      <xdr:row>98</xdr:row>
      <xdr:rowOff>32781</xdr:rowOff>
    </xdr:to>
    <xdr:sp macro="" textlink="">
      <xdr:nvSpPr>
        <xdr:cNvPr id="238" name="フローチャート : 判断 237"/>
        <xdr:cNvSpPr/>
      </xdr:nvSpPr>
      <xdr:spPr>
        <a:xfrm>
          <a:off x="3746500" y="1673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96</xdr:row>
      <xdr:rowOff>49308</xdr:rowOff>
    </xdr:from>
    <xdr:ext cx="599010" cy="259045"/>
    <xdr:sp macro="" textlink="">
      <xdr:nvSpPr>
        <xdr:cNvPr id="239" name="テキスト ボックス 238"/>
        <xdr:cNvSpPr txBox="1"/>
      </xdr:nvSpPr>
      <xdr:spPr>
        <a:xfrm>
          <a:off x="3497794" y="1650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122,792</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46664</xdr:rowOff>
    </xdr:from>
    <xdr:to>
      <xdr:col>4</xdr:col>
      <xdr:colOff>155575</xdr:colOff>
      <xdr:row>98</xdr:row>
      <xdr:rowOff>53473</xdr:rowOff>
    </xdr:to>
    <xdr:cxnSp macro="">
      <xdr:nvCxnSpPr>
        <xdr:cNvPr id="240" name="直線コネクタ 239"/>
        <xdr:cNvCxnSpPr/>
      </xdr:nvCxnSpPr>
      <xdr:spPr>
        <a:xfrm>
          <a:off x="2019300" y="16848764"/>
          <a:ext cx="889000" cy="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124154</xdr:rowOff>
    </xdr:from>
    <xdr:to>
      <xdr:col>4</xdr:col>
      <xdr:colOff>206375</xdr:colOff>
      <xdr:row>98</xdr:row>
      <xdr:rowOff>54304</xdr:rowOff>
    </xdr:to>
    <xdr:sp macro="" textlink="">
      <xdr:nvSpPr>
        <xdr:cNvPr id="241" name="フローチャート : 判断 240"/>
        <xdr:cNvSpPr/>
      </xdr:nvSpPr>
      <xdr:spPr>
        <a:xfrm>
          <a:off x="2857500" y="1675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96</xdr:row>
      <xdr:rowOff>70831</xdr:rowOff>
    </xdr:from>
    <xdr:ext cx="599010" cy="259045"/>
    <xdr:sp macro="" textlink="">
      <xdr:nvSpPr>
        <xdr:cNvPr id="242" name="テキスト ボックス 241"/>
        <xdr:cNvSpPr txBox="1"/>
      </xdr:nvSpPr>
      <xdr:spPr>
        <a:xfrm>
          <a:off x="2608794" y="1653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111,494</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17940</xdr:rowOff>
    </xdr:from>
    <xdr:to>
      <xdr:col>2</xdr:col>
      <xdr:colOff>638175</xdr:colOff>
      <xdr:row>98</xdr:row>
      <xdr:rowOff>46664</xdr:rowOff>
    </xdr:to>
    <xdr:cxnSp macro="">
      <xdr:nvCxnSpPr>
        <xdr:cNvPr id="243" name="直線コネクタ 242"/>
        <xdr:cNvCxnSpPr/>
      </xdr:nvCxnSpPr>
      <xdr:spPr>
        <a:xfrm>
          <a:off x="1130300" y="16820040"/>
          <a:ext cx="889000" cy="2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127481</xdr:rowOff>
    </xdr:from>
    <xdr:to>
      <xdr:col>3</xdr:col>
      <xdr:colOff>3175</xdr:colOff>
      <xdr:row>98</xdr:row>
      <xdr:rowOff>57631</xdr:rowOff>
    </xdr:to>
    <xdr:sp macro="" textlink="">
      <xdr:nvSpPr>
        <xdr:cNvPr id="244" name="フローチャート : 判断 243"/>
        <xdr:cNvSpPr/>
      </xdr:nvSpPr>
      <xdr:spPr>
        <a:xfrm>
          <a:off x="1968500" y="1675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96</xdr:row>
      <xdr:rowOff>74158</xdr:rowOff>
    </xdr:from>
    <xdr:ext cx="599010" cy="259045"/>
    <xdr:sp macro="" textlink="">
      <xdr:nvSpPr>
        <xdr:cNvPr id="245" name="テキスト ボックス 244"/>
        <xdr:cNvSpPr txBox="1"/>
      </xdr:nvSpPr>
      <xdr:spPr>
        <a:xfrm>
          <a:off x="1719794" y="1653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109,748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136672</xdr:rowOff>
    </xdr:from>
    <xdr:to>
      <xdr:col>1</xdr:col>
      <xdr:colOff>485775</xdr:colOff>
      <xdr:row>98</xdr:row>
      <xdr:rowOff>66822</xdr:rowOff>
    </xdr:to>
    <xdr:sp macro="" textlink="">
      <xdr:nvSpPr>
        <xdr:cNvPr id="246" name="フローチャート : 判断 245"/>
        <xdr:cNvSpPr/>
      </xdr:nvSpPr>
      <xdr:spPr>
        <a:xfrm>
          <a:off x="1079500" y="16767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96</xdr:row>
      <xdr:rowOff>83349</xdr:rowOff>
    </xdr:from>
    <xdr:ext cx="599010" cy="259045"/>
    <xdr:sp macro="" textlink="">
      <xdr:nvSpPr>
        <xdr:cNvPr id="247" name="テキスト ボックス 246"/>
        <xdr:cNvSpPr txBox="1"/>
      </xdr:nvSpPr>
      <xdr:spPr>
        <a:xfrm>
          <a:off x="830794" y="16542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104,923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157620</xdr:rowOff>
    </xdr:from>
    <xdr:to>
      <xdr:col>6</xdr:col>
      <xdr:colOff>561975</xdr:colOff>
      <xdr:row>98</xdr:row>
      <xdr:rowOff>87770</xdr:rowOff>
    </xdr:to>
    <xdr:sp macro="" textlink="">
      <xdr:nvSpPr>
        <xdr:cNvPr id="253" name="円/楕円 252"/>
        <xdr:cNvSpPr/>
      </xdr:nvSpPr>
      <xdr:spPr>
        <a:xfrm>
          <a:off x="4584700" y="1678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116997</xdr:rowOff>
    </xdr:from>
    <xdr:ext cx="534377" cy="259045"/>
    <xdr:sp macro="" textlink="">
      <xdr:nvSpPr>
        <xdr:cNvPr id="254" name="衛生費該当値テキスト"/>
        <xdr:cNvSpPr txBox="1"/>
      </xdr:nvSpPr>
      <xdr:spPr>
        <a:xfrm>
          <a:off x="4686300" y="1657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93,927</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192</xdr:rowOff>
    </xdr:from>
    <xdr:to>
      <xdr:col>5</xdr:col>
      <xdr:colOff>409575</xdr:colOff>
      <xdr:row>98</xdr:row>
      <xdr:rowOff>101792</xdr:rowOff>
    </xdr:to>
    <xdr:sp macro="" textlink="">
      <xdr:nvSpPr>
        <xdr:cNvPr id="255" name="円/楕円 254"/>
        <xdr:cNvSpPr/>
      </xdr:nvSpPr>
      <xdr:spPr>
        <a:xfrm>
          <a:off x="3746500" y="1680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92919</xdr:rowOff>
    </xdr:from>
    <xdr:ext cx="534377" cy="259045"/>
    <xdr:sp macro="" textlink="">
      <xdr:nvSpPr>
        <xdr:cNvPr id="256" name="テキスト ボックス 255"/>
        <xdr:cNvSpPr txBox="1"/>
      </xdr:nvSpPr>
      <xdr:spPr>
        <a:xfrm>
          <a:off x="3530111" y="1689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86,566</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2673</xdr:rowOff>
    </xdr:from>
    <xdr:to>
      <xdr:col>4</xdr:col>
      <xdr:colOff>206375</xdr:colOff>
      <xdr:row>98</xdr:row>
      <xdr:rowOff>104273</xdr:rowOff>
    </xdr:to>
    <xdr:sp macro="" textlink="">
      <xdr:nvSpPr>
        <xdr:cNvPr id="257" name="円/楕円 256"/>
        <xdr:cNvSpPr/>
      </xdr:nvSpPr>
      <xdr:spPr>
        <a:xfrm>
          <a:off x="2857500" y="1680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95400</xdr:rowOff>
    </xdr:from>
    <xdr:ext cx="534377" cy="259045"/>
    <xdr:sp macro="" textlink="">
      <xdr:nvSpPr>
        <xdr:cNvPr id="258" name="テキスト ボックス 257"/>
        <xdr:cNvSpPr txBox="1"/>
      </xdr:nvSpPr>
      <xdr:spPr>
        <a:xfrm>
          <a:off x="2641111" y="1689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85,264</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167314</xdr:rowOff>
    </xdr:from>
    <xdr:to>
      <xdr:col>3</xdr:col>
      <xdr:colOff>3175</xdr:colOff>
      <xdr:row>98</xdr:row>
      <xdr:rowOff>97464</xdr:rowOff>
    </xdr:to>
    <xdr:sp macro="" textlink="">
      <xdr:nvSpPr>
        <xdr:cNvPr id="259" name="円/楕円 258"/>
        <xdr:cNvSpPr/>
      </xdr:nvSpPr>
      <xdr:spPr>
        <a:xfrm>
          <a:off x="1968500" y="1679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88591</xdr:rowOff>
    </xdr:from>
    <xdr:ext cx="534377" cy="259045"/>
    <xdr:sp macro="" textlink="">
      <xdr:nvSpPr>
        <xdr:cNvPr id="260" name="テキスト ボックス 259"/>
        <xdr:cNvSpPr txBox="1"/>
      </xdr:nvSpPr>
      <xdr:spPr>
        <a:xfrm>
          <a:off x="1752111" y="1689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88,838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138590</xdr:rowOff>
    </xdr:from>
    <xdr:to>
      <xdr:col>1</xdr:col>
      <xdr:colOff>485775</xdr:colOff>
      <xdr:row>98</xdr:row>
      <xdr:rowOff>68740</xdr:rowOff>
    </xdr:to>
    <xdr:sp macro="" textlink="">
      <xdr:nvSpPr>
        <xdr:cNvPr id="261" name="円/楕円 260"/>
        <xdr:cNvSpPr/>
      </xdr:nvSpPr>
      <xdr:spPr>
        <a:xfrm>
          <a:off x="1079500" y="1676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98</xdr:row>
      <xdr:rowOff>59867</xdr:rowOff>
    </xdr:from>
    <xdr:ext cx="599010" cy="259045"/>
    <xdr:sp macro="" textlink="">
      <xdr:nvSpPr>
        <xdr:cNvPr id="262" name="テキスト ボックス 261"/>
        <xdr:cNvSpPr txBox="1"/>
      </xdr:nvSpPr>
      <xdr:spPr>
        <a:xfrm>
          <a:off x="830794" y="1686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103,916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8" name="テキスト ボックス 277"/>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0" name="テキスト ボックス 279"/>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2" name="テキスト ボックス 281"/>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153889</xdr:rowOff>
    </xdr:from>
    <xdr:to>
      <xdr:col>15</xdr:col>
      <xdr:colOff>180340</xdr:colOff>
      <xdr:row>39</xdr:row>
      <xdr:rowOff>98878</xdr:rowOff>
    </xdr:to>
    <xdr:cxnSp macro="">
      <xdr:nvCxnSpPr>
        <xdr:cNvPr id="288" name="直線コネクタ 287"/>
        <xdr:cNvCxnSpPr/>
      </xdr:nvCxnSpPr>
      <xdr:spPr>
        <a:xfrm flipV="1">
          <a:off x="10475595" y="5297389"/>
          <a:ext cx="1270" cy="1488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110740</xdr:rowOff>
    </xdr:from>
    <xdr:ext cx="249299" cy="259045"/>
    <xdr:sp macro="" textlink="">
      <xdr:nvSpPr>
        <xdr:cNvPr id="289" name="労働費最小値テキスト"/>
        <xdr:cNvSpPr txBox="1"/>
      </xdr:nvSpPr>
      <xdr:spPr>
        <a:xfrm>
          <a:off x="10528300" y="67972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0" name="直線コネクタ 289"/>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100566</xdr:rowOff>
    </xdr:from>
    <xdr:ext cx="534377" cy="259045"/>
    <xdr:sp macro="" textlink="">
      <xdr:nvSpPr>
        <xdr:cNvPr id="291" name="労働費最大値テキスト"/>
        <xdr:cNvSpPr txBox="1"/>
      </xdr:nvSpPr>
      <xdr:spPr>
        <a:xfrm>
          <a:off x="10528300" y="507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91,131</a:t>
          </a:r>
          <a:endParaRPr kumimoji="1" lang="ja-JP" altLang="en-US" sz="1000" b="1">
            <a:latin typeface="ＭＳ Ｐゴシック"/>
          </a:endParaRPr>
        </a:p>
      </xdr:txBody>
    </xdr:sp>
    <xdr:clientData/>
  </xdr:oneCellAnchor>
  <xdr:twoCellAnchor>
    <xdr:from>
      <xdr:col>15</xdr:col>
      <xdr:colOff>92075</xdr:colOff>
      <xdr:row>30</xdr:row>
      <xdr:rowOff>153889</xdr:rowOff>
    </xdr:from>
    <xdr:to>
      <xdr:col>15</xdr:col>
      <xdr:colOff>269875</xdr:colOff>
      <xdr:row>30</xdr:row>
      <xdr:rowOff>153889</xdr:rowOff>
    </xdr:to>
    <xdr:cxnSp macro="">
      <xdr:nvCxnSpPr>
        <xdr:cNvPr id="292" name="直線コネクタ 291"/>
        <xdr:cNvCxnSpPr/>
      </xdr:nvCxnSpPr>
      <xdr:spPr>
        <a:xfrm>
          <a:off x="10388600" y="529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62907</xdr:rowOff>
    </xdr:from>
    <xdr:to>
      <xdr:col>15</xdr:col>
      <xdr:colOff>180975</xdr:colOff>
      <xdr:row>39</xdr:row>
      <xdr:rowOff>65372</xdr:rowOff>
    </xdr:to>
    <xdr:cxnSp macro="">
      <xdr:nvCxnSpPr>
        <xdr:cNvPr id="293" name="直線コネクタ 292"/>
        <xdr:cNvCxnSpPr/>
      </xdr:nvCxnSpPr>
      <xdr:spPr>
        <a:xfrm flipV="1">
          <a:off x="9639300" y="6749457"/>
          <a:ext cx="838200" cy="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28191</xdr:rowOff>
    </xdr:from>
    <xdr:ext cx="469744" cy="259045"/>
    <xdr:sp macro="" textlink="">
      <xdr:nvSpPr>
        <xdr:cNvPr id="294" name="労働費平均値テキスト"/>
        <xdr:cNvSpPr txBox="1"/>
      </xdr:nvSpPr>
      <xdr:spPr>
        <a:xfrm>
          <a:off x="10528300" y="6543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2,619</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5314</xdr:rowOff>
    </xdr:from>
    <xdr:to>
      <xdr:col>15</xdr:col>
      <xdr:colOff>231775</xdr:colOff>
      <xdr:row>39</xdr:row>
      <xdr:rowOff>106914</xdr:rowOff>
    </xdr:to>
    <xdr:sp macro="" textlink="">
      <xdr:nvSpPr>
        <xdr:cNvPr id="295" name="フローチャート : 判断 294"/>
        <xdr:cNvSpPr/>
      </xdr:nvSpPr>
      <xdr:spPr>
        <a:xfrm>
          <a:off x="10426700" y="669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61813</xdr:rowOff>
    </xdr:from>
    <xdr:to>
      <xdr:col>14</xdr:col>
      <xdr:colOff>28575</xdr:colOff>
      <xdr:row>39</xdr:row>
      <xdr:rowOff>65372</xdr:rowOff>
    </xdr:to>
    <xdr:cxnSp macro="">
      <xdr:nvCxnSpPr>
        <xdr:cNvPr id="296" name="直線コネクタ 295"/>
        <xdr:cNvCxnSpPr/>
      </xdr:nvCxnSpPr>
      <xdr:spPr>
        <a:xfrm>
          <a:off x="8750300" y="6748363"/>
          <a:ext cx="889000" cy="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39</xdr:row>
      <xdr:rowOff>9527</xdr:rowOff>
    </xdr:from>
    <xdr:to>
      <xdr:col>14</xdr:col>
      <xdr:colOff>79375</xdr:colOff>
      <xdr:row>39</xdr:row>
      <xdr:rowOff>111127</xdr:rowOff>
    </xdr:to>
    <xdr:sp macro="" textlink="">
      <xdr:nvSpPr>
        <xdr:cNvPr id="297" name="フローチャート : 判断 296"/>
        <xdr:cNvSpPr/>
      </xdr:nvSpPr>
      <xdr:spPr>
        <a:xfrm>
          <a:off x="9588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127654</xdr:rowOff>
    </xdr:from>
    <xdr:ext cx="469744" cy="259045"/>
    <xdr:sp macro="" textlink="">
      <xdr:nvSpPr>
        <xdr:cNvPr id="298" name="テキスト ボックス 297"/>
        <xdr:cNvSpPr txBox="1"/>
      </xdr:nvSpPr>
      <xdr:spPr>
        <a:xfrm>
          <a:off x="9404427" y="6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2,361</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166381</xdr:rowOff>
    </xdr:from>
    <xdr:to>
      <xdr:col>12</xdr:col>
      <xdr:colOff>511175</xdr:colOff>
      <xdr:row>39</xdr:row>
      <xdr:rowOff>61813</xdr:rowOff>
    </xdr:to>
    <xdr:cxnSp macro="">
      <xdr:nvCxnSpPr>
        <xdr:cNvPr id="299" name="直線コネクタ 298"/>
        <xdr:cNvCxnSpPr/>
      </xdr:nvCxnSpPr>
      <xdr:spPr>
        <a:xfrm>
          <a:off x="7861300" y="6681481"/>
          <a:ext cx="889000" cy="6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161203</xdr:rowOff>
    </xdr:from>
    <xdr:to>
      <xdr:col>12</xdr:col>
      <xdr:colOff>561975</xdr:colOff>
      <xdr:row>39</xdr:row>
      <xdr:rowOff>91353</xdr:rowOff>
    </xdr:to>
    <xdr:sp macro="" textlink="">
      <xdr:nvSpPr>
        <xdr:cNvPr id="300" name="フローチャート : 判断 299"/>
        <xdr:cNvSpPr/>
      </xdr:nvSpPr>
      <xdr:spPr>
        <a:xfrm>
          <a:off x="8699500" y="66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107880</xdr:rowOff>
    </xdr:from>
    <xdr:ext cx="469744" cy="259045"/>
    <xdr:sp macro="" textlink="">
      <xdr:nvSpPr>
        <xdr:cNvPr id="301" name="テキスト ボックス 300"/>
        <xdr:cNvSpPr txBox="1"/>
      </xdr:nvSpPr>
      <xdr:spPr>
        <a:xfrm>
          <a:off x="8515427" y="645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128613</xdr:rowOff>
    </xdr:from>
    <xdr:to>
      <xdr:col>11</xdr:col>
      <xdr:colOff>307975</xdr:colOff>
      <xdr:row>38</xdr:row>
      <xdr:rowOff>166381</xdr:rowOff>
    </xdr:to>
    <xdr:cxnSp macro="">
      <xdr:nvCxnSpPr>
        <xdr:cNvPr id="302" name="直線コネクタ 301"/>
        <xdr:cNvCxnSpPr/>
      </xdr:nvCxnSpPr>
      <xdr:spPr>
        <a:xfrm>
          <a:off x="6972300" y="6643713"/>
          <a:ext cx="889000" cy="3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144074</xdr:rowOff>
    </xdr:from>
    <xdr:to>
      <xdr:col>11</xdr:col>
      <xdr:colOff>358775</xdr:colOff>
      <xdr:row>39</xdr:row>
      <xdr:rowOff>74224</xdr:rowOff>
    </xdr:to>
    <xdr:sp macro="" textlink="">
      <xdr:nvSpPr>
        <xdr:cNvPr id="303" name="フローチャート : 判断 302"/>
        <xdr:cNvSpPr/>
      </xdr:nvSpPr>
      <xdr:spPr>
        <a:xfrm>
          <a:off x="7810500" y="665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65351</xdr:rowOff>
    </xdr:from>
    <xdr:ext cx="469744" cy="259045"/>
    <xdr:sp macro="" textlink="">
      <xdr:nvSpPr>
        <xdr:cNvPr id="304" name="テキスト ボックス 303"/>
        <xdr:cNvSpPr txBox="1"/>
      </xdr:nvSpPr>
      <xdr:spPr>
        <a:xfrm>
          <a:off x="7626427" y="675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4,621</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99693</xdr:rowOff>
    </xdr:from>
    <xdr:to>
      <xdr:col>10</xdr:col>
      <xdr:colOff>155575</xdr:colOff>
      <xdr:row>39</xdr:row>
      <xdr:rowOff>29843</xdr:rowOff>
    </xdr:to>
    <xdr:sp macro="" textlink="">
      <xdr:nvSpPr>
        <xdr:cNvPr id="305" name="フローチャート : 判断 304"/>
        <xdr:cNvSpPr/>
      </xdr:nvSpPr>
      <xdr:spPr>
        <a:xfrm>
          <a:off x="6921500" y="661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20970</xdr:rowOff>
    </xdr:from>
    <xdr:ext cx="469744" cy="259045"/>
    <xdr:sp macro="" textlink="">
      <xdr:nvSpPr>
        <xdr:cNvPr id="306" name="テキスト ボックス 305"/>
        <xdr:cNvSpPr txBox="1"/>
      </xdr:nvSpPr>
      <xdr:spPr>
        <a:xfrm>
          <a:off x="6737427" y="6707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39</xdr:row>
      <xdr:rowOff>12107</xdr:rowOff>
    </xdr:from>
    <xdr:to>
      <xdr:col>15</xdr:col>
      <xdr:colOff>231775</xdr:colOff>
      <xdr:row>39</xdr:row>
      <xdr:rowOff>113707</xdr:rowOff>
    </xdr:to>
    <xdr:sp macro="" textlink="">
      <xdr:nvSpPr>
        <xdr:cNvPr id="312" name="円/楕円 311"/>
        <xdr:cNvSpPr/>
      </xdr:nvSpPr>
      <xdr:spPr>
        <a:xfrm>
          <a:off x="10426700" y="669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155191</xdr:rowOff>
    </xdr:from>
    <xdr:ext cx="469744" cy="259045"/>
    <xdr:sp macro="" textlink="">
      <xdr:nvSpPr>
        <xdr:cNvPr id="313" name="労働費該当値テキスト"/>
        <xdr:cNvSpPr txBox="1"/>
      </xdr:nvSpPr>
      <xdr:spPr>
        <a:xfrm>
          <a:off x="10528300" y="667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2,203</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14572</xdr:rowOff>
    </xdr:from>
    <xdr:to>
      <xdr:col>14</xdr:col>
      <xdr:colOff>79375</xdr:colOff>
      <xdr:row>39</xdr:row>
      <xdr:rowOff>116172</xdr:rowOff>
    </xdr:to>
    <xdr:sp macro="" textlink="">
      <xdr:nvSpPr>
        <xdr:cNvPr id="314" name="円/楕円 313"/>
        <xdr:cNvSpPr/>
      </xdr:nvSpPr>
      <xdr:spPr>
        <a:xfrm>
          <a:off x="9588500" y="670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39</xdr:row>
      <xdr:rowOff>107299</xdr:rowOff>
    </xdr:from>
    <xdr:ext cx="469744" cy="259045"/>
    <xdr:sp macro="" textlink="">
      <xdr:nvSpPr>
        <xdr:cNvPr id="315" name="テキスト ボックス 314"/>
        <xdr:cNvSpPr txBox="1"/>
      </xdr:nvSpPr>
      <xdr:spPr>
        <a:xfrm>
          <a:off x="9404427" y="679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2,052</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11013</xdr:rowOff>
    </xdr:from>
    <xdr:to>
      <xdr:col>12</xdr:col>
      <xdr:colOff>561975</xdr:colOff>
      <xdr:row>39</xdr:row>
      <xdr:rowOff>112613</xdr:rowOff>
    </xdr:to>
    <xdr:sp macro="" textlink="">
      <xdr:nvSpPr>
        <xdr:cNvPr id="316" name="円/楕円 315"/>
        <xdr:cNvSpPr/>
      </xdr:nvSpPr>
      <xdr:spPr>
        <a:xfrm>
          <a:off x="8699500" y="669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103740</xdr:rowOff>
    </xdr:from>
    <xdr:ext cx="469744" cy="259045"/>
    <xdr:sp macro="" textlink="">
      <xdr:nvSpPr>
        <xdr:cNvPr id="317" name="テキスト ボックス 316"/>
        <xdr:cNvSpPr txBox="1"/>
      </xdr:nvSpPr>
      <xdr:spPr>
        <a:xfrm>
          <a:off x="8515427" y="6790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115581</xdr:rowOff>
    </xdr:from>
    <xdr:to>
      <xdr:col>11</xdr:col>
      <xdr:colOff>358775</xdr:colOff>
      <xdr:row>39</xdr:row>
      <xdr:rowOff>45731</xdr:rowOff>
    </xdr:to>
    <xdr:sp macro="" textlink="">
      <xdr:nvSpPr>
        <xdr:cNvPr id="318" name="円/楕円 317"/>
        <xdr:cNvSpPr/>
      </xdr:nvSpPr>
      <xdr:spPr>
        <a:xfrm>
          <a:off x="7810500" y="663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62258</xdr:rowOff>
    </xdr:from>
    <xdr:ext cx="469744" cy="259045"/>
    <xdr:sp macro="" textlink="">
      <xdr:nvSpPr>
        <xdr:cNvPr id="319" name="テキスト ボックス 318"/>
        <xdr:cNvSpPr txBox="1"/>
      </xdr:nvSpPr>
      <xdr:spPr>
        <a:xfrm>
          <a:off x="7626427" y="640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6,366</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77813</xdr:rowOff>
    </xdr:from>
    <xdr:to>
      <xdr:col>10</xdr:col>
      <xdr:colOff>155575</xdr:colOff>
      <xdr:row>39</xdr:row>
      <xdr:rowOff>7963</xdr:rowOff>
    </xdr:to>
    <xdr:sp macro="" textlink="">
      <xdr:nvSpPr>
        <xdr:cNvPr id="320" name="円/楕円 319"/>
        <xdr:cNvSpPr/>
      </xdr:nvSpPr>
      <xdr:spPr>
        <a:xfrm>
          <a:off x="6921500" y="659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24490</xdr:rowOff>
    </xdr:from>
    <xdr:ext cx="469744" cy="259045"/>
    <xdr:sp macro="" textlink="">
      <xdr:nvSpPr>
        <xdr:cNvPr id="321" name="テキスト ボックス 320"/>
        <xdr:cNvSpPr txBox="1"/>
      </xdr:nvSpPr>
      <xdr:spPr>
        <a:xfrm>
          <a:off x="6737427" y="636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8,679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1" name="テキスト ボックス 340"/>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3" name="テキスト ボックス 342"/>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5" name="テキスト ボックス 344"/>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130056</xdr:rowOff>
    </xdr:from>
    <xdr:to>
      <xdr:col>15</xdr:col>
      <xdr:colOff>180340</xdr:colOff>
      <xdr:row>59</xdr:row>
      <xdr:rowOff>90298</xdr:rowOff>
    </xdr:to>
    <xdr:cxnSp macro="">
      <xdr:nvCxnSpPr>
        <xdr:cNvPr id="347" name="直線コネクタ 346"/>
        <xdr:cNvCxnSpPr/>
      </xdr:nvCxnSpPr>
      <xdr:spPr>
        <a:xfrm flipV="1">
          <a:off x="10475595" y="8702556"/>
          <a:ext cx="1270" cy="150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94125</xdr:rowOff>
    </xdr:from>
    <xdr:ext cx="469744" cy="259045"/>
    <xdr:sp macro="" textlink="">
      <xdr:nvSpPr>
        <xdr:cNvPr id="348" name="農林水産業費最小値テキスト"/>
        <xdr:cNvSpPr txBox="1"/>
      </xdr:nvSpPr>
      <xdr:spPr>
        <a:xfrm>
          <a:off x="10528300" y="1020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7,883</a:t>
          </a:r>
          <a:endParaRPr kumimoji="1" lang="ja-JP" altLang="en-US" sz="1000" b="1">
            <a:latin typeface="ＭＳ Ｐゴシック"/>
          </a:endParaRPr>
        </a:p>
      </xdr:txBody>
    </xdr:sp>
    <xdr:clientData/>
  </xdr:oneCellAnchor>
  <xdr:twoCellAnchor>
    <xdr:from>
      <xdr:col>15</xdr:col>
      <xdr:colOff>92075</xdr:colOff>
      <xdr:row>59</xdr:row>
      <xdr:rowOff>90298</xdr:rowOff>
    </xdr:from>
    <xdr:to>
      <xdr:col>15</xdr:col>
      <xdr:colOff>269875</xdr:colOff>
      <xdr:row>59</xdr:row>
      <xdr:rowOff>90298</xdr:rowOff>
    </xdr:to>
    <xdr:cxnSp macro="">
      <xdr:nvCxnSpPr>
        <xdr:cNvPr id="349" name="直線コネクタ 348"/>
        <xdr:cNvCxnSpPr/>
      </xdr:nvCxnSpPr>
      <xdr:spPr>
        <a:xfrm>
          <a:off x="10388600" y="10205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76733</xdr:rowOff>
    </xdr:from>
    <xdr:ext cx="690189" cy="259045"/>
    <xdr:sp macro="" textlink="">
      <xdr:nvSpPr>
        <xdr:cNvPr id="350" name="農林水産業費最大値テキスト"/>
        <xdr:cNvSpPr txBox="1"/>
      </xdr:nvSpPr>
      <xdr:spPr>
        <a:xfrm>
          <a:off x="10528300" y="84777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1,388,859</a:t>
          </a:r>
          <a:endParaRPr kumimoji="1" lang="ja-JP" altLang="en-US" sz="1000" b="1">
            <a:latin typeface="ＭＳ Ｐゴシック"/>
          </a:endParaRPr>
        </a:p>
      </xdr:txBody>
    </xdr:sp>
    <xdr:clientData/>
  </xdr:oneCellAnchor>
  <xdr:twoCellAnchor>
    <xdr:from>
      <xdr:col>15</xdr:col>
      <xdr:colOff>92075</xdr:colOff>
      <xdr:row>50</xdr:row>
      <xdr:rowOff>130056</xdr:rowOff>
    </xdr:from>
    <xdr:to>
      <xdr:col>15</xdr:col>
      <xdr:colOff>269875</xdr:colOff>
      <xdr:row>50</xdr:row>
      <xdr:rowOff>130056</xdr:rowOff>
    </xdr:to>
    <xdr:cxnSp macro="">
      <xdr:nvCxnSpPr>
        <xdr:cNvPr id="351" name="直線コネクタ 350"/>
        <xdr:cNvCxnSpPr/>
      </xdr:nvCxnSpPr>
      <xdr:spPr>
        <a:xfrm>
          <a:off x="10388600" y="8702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167004</xdr:rowOff>
    </xdr:from>
    <xdr:to>
      <xdr:col>15</xdr:col>
      <xdr:colOff>180975</xdr:colOff>
      <xdr:row>58</xdr:row>
      <xdr:rowOff>167204</xdr:rowOff>
    </xdr:to>
    <xdr:cxnSp macro="">
      <xdr:nvCxnSpPr>
        <xdr:cNvPr id="352" name="直線コネクタ 351"/>
        <xdr:cNvCxnSpPr/>
      </xdr:nvCxnSpPr>
      <xdr:spPr>
        <a:xfrm>
          <a:off x="9639300" y="10111104"/>
          <a:ext cx="838200" cy="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132073</xdr:rowOff>
    </xdr:from>
    <xdr:ext cx="599010" cy="259045"/>
    <xdr:sp macro="" textlink="">
      <xdr:nvSpPr>
        <xdr:cNvPr id="353" name="農林水産業費平均値テキスト"/>
        <xdr:cNvSpPr txBox="1"/>
      </xdr:nvSpPr>
      <xdr:spPr>
        <a:xfrm>
          <a:off x="10528300" y="99047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101,355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109196</xdr:rowOff>
    </xdr:from>
    <xdr:to>
      <xdr:col>15</xdr:col>
      <xdr:colOff>231775</xdr:colOff>
      <xdr:row>59</xdr:row>
      <xdr:rowOff>39346</xdr:rowOff>
    </xdr:to>
    <xdr:sp macro="" textlink="">
      <xdr:nvSpPr>
        <xdr:cNvPr id="354" name="フローチャート : 判断 353"/>
        <xdr:cNvSpPr/>
      </xdr:nvSpPr>
      <xdr:spPr>
        <a:xfrm>
          <a:off x="10426700" y="1005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167004</xdr:rowOff>
    </xdr:from>
    <xdr:to>
      <xdr:col>14</xdr:col>
      <xdr:colOff>28575</xdr:colOff>
      <xdr:row>59</xdr:row>
      <xdr:rowOff>13815</xdr:rowOff>
    </xdr:to>
    <xdr:cxnSp macro="">
      <xdr:nvCxnSpPr>
        <xdr:cNvPr id="355" name="直線コネクタ 354"/>
        <xdr:cNvCxnSpPr/>
      </xdr:nvCxnSpPr>
      <xdr:spPr>
        <a:xfrm flipV="1">
          <a:off x="8750300" y="10111104"/>
          <a:ext cx="889000" cy="1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109581</xdr:rowOff>
    </xdr:from>
    <xdr:to>
      <xdr:col>14</xdr:col>
      <xdr:colOff>79375</xdr:colOff>
      <xdr:row>59</xdr:row>
      <xdr:rowOff>39731</xdr:rowOff>
    </xdr:to>
    <xdr:sp macro="" textlink="">
      <xdr:nvSpPr>
        <xdr:cNvPr id="356" name="フローチャート : 判断 355"/>
        <xdr:cNvSpPr/>
      </xdr:nvSpPr>
      <xdr:spPr>
        <a:xfrm>
          <a:off x="9588500" y="1005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56258</xdr:rowOff>
    </xdr:from>
    <xdr:ext cx="599010" cy="259045"/>
    <xdr:sp macro="" textlink="">
      <xdr:nvSpPr>
        <xdr:cNvPr id="357" name="テキスト ボックス 356"/>
        <xdr:cNvSpPr txBox="1"/>
      </xdr:nvSpPr>
      <xdr:spPr>
        <a:xfrm>
          <a:off x="9339794" y="9828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101,002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168397</xdr:rowOff>
    </xdr:from>
    <xdr:to>
      <xdr:col>12</xdr:col>
      <xdr:colOff>511175</xdr:colOff>
      <xdr:row>59</xdr:row>
      <xdr:rowOff>13815</xdr:rowOff>
    </xdr:to>
    <xdr:cxnSp macro="">
      <xdr:nvCxnSpPr>
        <xdr:cNvPr id="358" name="直線コネクタ 357"/>
        <xdr:cNvCxnSpPr/>
      </xdr:nvCxnSpPr>
      <xdr:spPr>
        <a:xfrm>
          <a:off x="7861300" y="10112497"/>
          <a:ext cx="889000" cy="1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115895</xdr:rowOff>
    </xdr:from>
    <xdr:to>
      <xdr:col>12</xdr:col>
      <xdr:colOff>561975</xdr:colOff>
      <xdr:row>59</xdr:row>
      <xdr:rowOff>46045</xdr:rowOff>
    </xdr:to>
    <xdr:sp macro="" textlink="">
      <xdr:nvSpPr>
        <xdr:cNvPr id="359" name="フローチャート : 判断 358"/>
        <xdr:cNvSpPr/>
      </xdr:nvSpPr>
      <xdr:spPr>
        <a:xfrm>
          <a:off x="8699500" y="1005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62572</xdr:rowOff>
    </xdr:from>
    <xdr:ext cx="534377" cy="259045"/>
    <xdr:sp macro="" textlink="">
      <xdr:nvSpPr>
        <xdr:cNvPr id="360" name="テキスト ボックス 359"/>
        <xdr:cNvSpPr txBox="1"/>
      </xdr:nvSpPr>
      <xdr:spPr>
        <a:xfrm>
          <a:off x="8483111" y="983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95,201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168397</xdr:rowOff>
    </xdr:from>
    <xdr:to>
      <xdr:col>11</xdr:col>
      <xdr:colOff>307975</xdr:colOff>
      <xdr:row>59</xdr:row>
      <xdr:rowOff>5711</xdr:rowOff>
    </xdr:to>
    <xdr:cxnSp macro="">
      <xdr:nvCxnSpPr>
        <xdr:cNvPr id="361" name="直線コネクタ 360"/>
        <xdr:cNvCxnSpPr/>
      </xdr:nvCxnSpPr>
      <xdr:spPr>
        <a:xfrm flipV="1">
          <a:off x="6972300" y="10112497"/>
          <a:ext cx="8890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129636</xdr:rowOff>
    </xdr:from>
    <xdr:to>
      <xdr:col>11</xdr:col>
      <xdr:colOff>358775</xdr:colOff>
      <xdr:row>59</xdr:row>
      <xdr:rowOff>59786</xdr:rowOff>
    </xdr:to>
    <xdr:sp macro="" textlink="">
      <xdr:nvSpPr>
        <xdr:cNvPr id="362" name="フローチャート : 判断 361"/>
        <xdr:cNvSpPr/>
      </xdr:nvSpPr>
      <xdr:spPr>
        <a:xfrm>
          <a:off x="7810500" y="1007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50913</xdr:rowOff>
    </xdr:from>
    <xdr:ext cx="534377" cy="259045"/>
    <xdr:sp macro="" textlink="">
      <xdr:nvSpPr>
        <xdr:cNvPr id="363" name="テキスト ボックス 362"/>
        <xdr:cNvSpPr txBox="1"/>
      </xdr:nvSpPr>
      <xdr:spPr>
        <a:xfrm>
          <a:off x="7594111" y="1016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82,578</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132538</xdr:rowOff>
    </xdr:from>
    <xdr:to>
      <xdr:col>10</xdr:col>
      <xdr:colOff>155575</xdr:colOff>
      <xdr:row>59</xdr:row>
      <xdr:rowOff>62688</xdr:rowOff>
    </xdr:to>
    <xdr:sp macro="" textlink="">
      <xdr:nvSpPr>
        <xdr:cNvPr id="364" name="フローチャート : 判断 363"/>
        <xdr:cNvSpPr/>
      </xdr:nvSpPr>
      <xdr:spPr>
        <a:xfrm>
          <a:off x="6921500" y="1007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53815</xdr:rowOff>
    </xdr:from>
    <xdr:ext cx="534377" cy="259045"/>
    <xdr:sp macro="" textlink="">
      <xdr:nvSpPr>
        <xdr:cNvPr id="365" name="テキスト ボックス 364"/>
        <xdr:cNvSpPr txBox="1"/>
      </xdr:nvSpPr>
      <xdr:spPr>
        <a:xfrm>
          <a:off x="6705111" y="1016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79,913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116404</xdr:rowOff>
    </xdr:from>
    <xdr:to>
      <xdr:col>15</xdr:col>
      <xdr:colOff>231775</xdr:colOff>
      <xdr:row>59</xdr:row>
      <xdr:rowOff>46554</xdr:rowOff>
    </xdr:to>
    <xdr:sp macro="" textlink="">
      <xdr:nvSpPr>
        <xdr:cNvPr id="371" name="円/楕円 370"/>
        <xdr:cNvSpPr/>
      </xdr:nvSpPr>
      <xdr:spPr>
        <a:xfrm>
          <a:off x="10426700" y="1006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87624</xdr:rowOff>
    </xdr:from>
    <xdr:ext cx="534377" cy="259045"/>
    <xdr:sp macro="" textlink="">
      <xdr:nvSpPr>
        <xdr:cNvPr id="372" name="農林水産業費該当値テキスト"/>
        <xdr:cNvSpPr txBox="1"/>
      </xdr:nvSpPr>
      <xdr:spPr>
        <a:xfrm>
          <a:off x="10528300" y="1003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94,734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116204</xdr:rowOff>
    </xdr:from>
    <xdr:to>
      <xdr:col>14</xdr:col>
      <xdr:colOff>79375</xdr:colOff>
      <xdr:row>59</xdr:row>
      <xdr:rowOff>46354</xdr:rowOff>
    </xdr:to>
    <xdr:sp macro="" textlink="">
      <xdr:nvSpPr>
        <xdr:cNvPr id="373" name="円/楕円 372"/>
        <xdr:cNvSpPr/>
      </xdr:nvSpPr>
      <xdr:spPr>
        <a:xfrm>
          <a:off x="9588500" y="1006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37481</xdr:rowOff>
    </xdr:from>
    <xdr:ext cx="534377" cy="259045"/>
    <xdr:sp macro="" textlink="">
      <xdr:nvSpPr>
        <xdr:cNvPr id="374" name="テキスト ボックス 373"/>
        <xdr:cNvSpPr txBox="1"/>
      </xdr:nvSpPr>
      <xdr:spPr>
        <a:xfrm>
          <a:off x="9372111" y="1015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94,918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134465</xdr:rowOff>
    </xdr:from>
    <xdr:to>
      <xdr:col>12</xdr:col>
      <xdr:colOff>561975</xdr:colOff>
      <xdr:row>59</xdr:row>
      <xdr:rowOff>64615</xdr:rowOff>
    </xdr:to>
    <xdr:sp macro="" textlink="">
      <xdr:nvSpPr>
        <xdr:cNvPr id="375" name="円/楕円 374"/>
        <xdr:cNvSpPr/>
      </xdr:nvSpPr>
      <xdr:spPr>
        <a:xfrm>
          <a:off x="8699500" y="1007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55742</xdr:rowOff>
    </xdr:from>
    <xdr:ext cx="534377" cy="259045"/>
    <xdr:sp macro="" textlink="">
      <xdr:nvSpPr>
        <xdr:cNvPr id="376" name="テキスト ボックス 375"/>
        <xdr:cNvSpPr txBox="1"/>
      </xdr:nvSpPr>
      <xdr:spPr>
        <a:xfrm>
          <a:off x="8483111" y="1017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78,142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117597</xdr:rowOff>
    </xdr:from>
    <xdr:to>
      <xdr:col>11</xdr:col>
      <xdr:colOff>358775</xdr:colOff>
      <xdr:row>59</xdr:row>
      <xdr:rowOff>47747</xdr:rowOff>
    </xdr:to>
    <xdr:sp macro="" textlink="">
      <xdr:nvSpPr>
        <xdr:cNvPr id="377" name="円/楕円 376"/>
        <xdr:cNvSpPr/>
      </xdr:nvSpPr>
      <xdr:spPr>
        <a:xfrm>
          <a:off x="7810500" y="1006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64274</xdr:rowOff>
    </xdr:from>
    <xdr:ext cx="534377" cy="259045"/>
    <xdr:sp macro="" textlink="">
      <xdr:nvSpPr>
        <xdr:cNvPr id="378" name="テキスト ボックス 377"/>
        <xdr:cNvSpPr txBox="1"/>
      </xdr:nvSpPr>
      <xdr:spPr>
        <a:xfrm>
          <a:off x="7594111" y="983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93,638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126361</xdr:rowOff>
    </xdr:from>
    <xdr:to>
      <xdr:col>10</xdr:col>
      <xdr:colOff>155575</xdr:colOff>
      <xdr:row>59</xdr:row>
      <xdr:rowOff>56511</xdr:rowOff>
    </xdr:to>
    <xdr:sp macro="" textlink="">
      <xdr:nvSpPr>
        <xdr:cNvPr id="379" name="円/楕円 378"/>
        <xdr:cNvSpPr/>
      </xdr:nvSpPr>
      <xdr:spPr>
        <a:xfrm>
          <a:off x="6921500" y="1007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73038</xdr:rowOff>
    </xdr:from>
    <xdr:ext cx="534377" cy="259045"/>
    <xdr:sp macro="" textlink="">
      <xdr:nvSpPr>
        <xdr:cNvPr id="380" name="テキスト ボックス 379"/>
        <xdr:cNvSpPr txBox="1"/>
      </xdr:nvSpPr>
      <xdr:spPr>
        <a:xfrm>
          <a:off x="6705111" y="984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85,587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17,075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429</xdr:rowOff>
    </xdr:from>
    <xdr:to>
      <xdr:col>15</xdr:col>
      <xdr:colOff>180340</xdr:colOff>
      <xdr:row>79</xdr:row>
      <xdr:rowOff>30693</xdr:rowOff>
    </xdr:to>
    <xdr:cxnSp macro="">
      <xdr:nvCxnSpPr>
        <xdr:cNvPr id="404" name="直線コネクタ 403"/>
        <xdr:cNvCxnSpPr/>
      </xdr:nvCxnSpPr>
      <xdr:spPr>
        <a:xfrm flipV="1">
          <a:off x="10475595" y="12001929"/>
          <a:ext cx="1270" cy="1573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34520</xdr:rowOff>
    </xdr:from>
    <xdr:ext cx="469744" cy="259045"/>
    <xdr:sp macro="" textlink="">
      <xdr:nvSpPr>
        <xdr:cNvPr id="405" name="商工費最小値テキスト"/>
        <xdr:cNvSpPr txBox="1"/>
      </xdr:nvSpPr>
      <xdr:spPr>
        <a:xfrm>
          <a:off x="10528300" y="1357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3,611</a:t>
          </a:r>
          <a:endParaRPr kumimoji="1" lang="ja-JP" altLang="en-US" sz="1000" b="1">
            <a:latin typeface="ＭＳ Ｐゴシック"/>
          </a:endParaRPr>
        </a:p>
      </xdr:txBody>
    </xdr:sp>
    <xdr:clientData/>
  </xdr:oneCellAnchor>
  <xdr:twoCellAnchor>
    <xdr:from>
      <xdr:col>15</xdr:col>
      <xdr:colOff>92075</xdr:colOff>
      <xdr:row>79</xdr:row>
      <xdr:rowOff>30693</xdr:rowOff>
    </xdr:from>
    <xdr:to>
      <xdr:col>15</xdr:col>
      <xdr:colOff>269875</xdr:colOff>
      <xdr:row>79</xdr:row>
      <xdr:rowOff>30693</xdr:rowOff>
    </xdr:to>
    <xdr:cxnSp macro="">
      <xdr:nvCxnSpPr>
        <xdr:cNvPr id="406" name="直線コネクタ 405"/>
        <xdr:cNvCxnSpPr/>
      </xdr:nvCxnSpPr>
      <xdr:spPr>
        <a:xfrm>
          <a:off x="10388600" y="1357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118556</xdr:rowOff>
    </xdr:from>
    <xdr:ext cx="599010" cy="259045"/>
    <xdr:sp macro="" textlink="">
      <xdr:nvSpPr>
        <xdr:cNvPr id="407" name="商工費最大値テキスト"/>
        <xdr:cNvSpPr txBox="1"/>
      </xdr:nvSpPr>
      <xdr:spPr>
        <a:xfrm>
          <a:off x="10528300" y="1177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416,554</a:t>
          </a:r>
          <a:endParaRPr kumimoji="1" lang="ja-JP" altLang="en-US" sz="1000" b="1">
            <a:latin typeface="ＭＳ Ｐゴシック"/>
          </a:endParaRPr>
        </a:p>
      </xdr:txBody>
    </xdr:sp>
    <xdr:clientData/>
  </xdr:oneCellAnchor>
  <xdr:twoCellAnchor>
    <xdr:from>
      <xdr:col>15</xdr:col>
      <xdr:colOff>92075</xdr:colOff>
      <xdr:row>70</xdr:row>
      <xdr:rowOff>429</xdr:rowOff>
    </xdr:from>
    <xdr:to>
      <xdr:col>15</xdr:col>
      <xdr:colOff>269875</xdr:colOff>
      <xdr:row>70</xdr:row>
      <xdr:rowOff>429</xdr:rowOff>
    </xdr:to>
    <xdr:cxnSp macro="">
      <xdr:nvCxnSpPr>
        <xdr:cNvPr id="408" name="直線コネクタ 407"/>
        <xdr:cNvCxnSpPr/>
      </xdr:nvCxnSpPr>
      <xdr:spPr>
        <a:xfrm>
          <a:off x="10388600" y="12001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168194</xdr:rowOff>
    </xdr:from>
    <xdr:to>
      <xdr:col>15</xdr:col>
      <xdr:colOff>180975</xdr:colOff>
      <xdr:row>79</xdr:row>
      <xdr:rowOff>17022</xdr:rowOff>
    </xdr:to>
    <xdr:cxnSp macro="">
      <xdr:nvCxnSpPr>
        <xdr:cNvPr id="409" name="直線コネクタ 408"/>
        <xdr:cNvCxnSpPr/>
      </xdr:nvCxnSpPr>
      <xdr:spPr>
        <a:xfrm flipV="1">
          <a:off x="9639300" y="13541294"/>
          <a:ext cx="838200" cy="2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29115</xdr:rowOff>
    </xdr:from>
    <xdr:ext cx="534377" cy="259045"/>
    <xdr:sp macro="" textlink="">
      <xdr:nvSpPr>
        <xdr:cNvPr id="410" name="商工費平均値テキスト"/>
        <xdr:cNvSpPr txBox="1"/>
      </xdr:nvSpPr>
      <xdr:spPr>
        <a:xfrm>
          <a:off x="10528300" y="13230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41,696</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6238</xdr:rowOff>
    </xdr:from>
    <xdr:to>
      <xdr:col>15</xdr:col>
      <xdr:colOff>231775</xdr:colOff>
      <xdr:row>78</xdr:row>
      <xdr:rowOff>107838</xdr:rowOff>
    </xdr:to>
    <xdr:sp macro="" textlink="">
      <xdr:nvSpPr>
        <xdr:cNvPr id="411" name="フローチャート : 判断 410"/>
        <xdr:cNvSpPr/>
      </xdr:nvSpPr>
      <xdr:spPr>
        <a:xfrm>
          <a:off x="10426700" y="133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16625</xdr:rowOff>
    </xdr:from>
    <xdr:to>
      <xdr:col>14</xdr:col>
      <xdr:colOff>28575</xdr:colOff>
      <xdr:row>79</xdr:row>
      <xdr:rowOff>17022</xdr:rowOff>
    </xdr:to>
    <xdr:cxnSp macro="">
      <xdr:nvCxnSpPr>
        <xdr:cNvPr id="412" name="直線コネクタ 411"/>
        <xdr:cNvCxnSpPr/>
      </xdr:nvCxnSpPr>
      <xdr:spPr>
        <a:xfrm>
          <a:off x="8750300" y="13561175"/>
          <a:ext cx="889000" cy="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124699</xdr:rowOff>
    </xdr:from>
    <xdr:to>
      <xdr:col>14</xdr:col>
      <xdr:colOff>79375</xdr:colOff>
      <xdr:row>78</xdr:row>
      <xdr:rowOff>54849</xdr:rowOff>
    </xdr:to>
    <xdr:sp macro="" textlink="">
      <xdr:nvSpPr>
        <xdr:cNvPr id="413" name="フローチャート : 判断 412"/>
        <xdr:cNvSpPr/>
      </xdr:nvSpPr>
      <xdr:spPr>
        <a:xfrm>
          <a:off x="9588500" y="13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71376</xdr:rowOff>
    </xdr:from>
    <xdr:ext cx="534377" cy="259045"/>
    <xdr:sp macro="" textlink="">
      <xdr:nvSpPr>
        <xdr:cNvPr id="414" name="テキスト ボックス 413"/>
        <xdr:cNvSpPr txBox="1"/>
      </xdr:nvSpPr>
      <xdr:spPr>
        <a:xfrm>
          <a:off x="9372111" y="131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55,604</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14458</xdr:rowOff>
    </xdr:from>
    <xdr:to>
      <xdr:col>12</xdr:col>
      <xdr:colOff>511175</xdr:colOff>
      <xdr:row>79</xdr:row>
      <xdr:rowOff>16625</xdr:rowOff>
    </xdr:to>
    <xdr:cxnSp macro="">
      <xdr:nvCxnSpPr>
        <xdr:cNvPr id="415" name="直線コネクタ 414"/>
        <xdr:cNvCxnSpPr/>
      </xdr:nvCxnSpPr>
      <xdr:spPr>
        <a:xfrm>
          <a:off x="7861300" y="13559008"/>
          <a:ext cx="889000" cy="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134727</xdr:rowOff>
    </xdr:from>
    <xdr:to>
      <xdr:col>12</xdr:col>
      <xdr:colOff>561975</xdr:colOff>
      <xdr:row>78</xdr:row>
      <xdr:rowOff>64877</xdr:rowOff>
    </xdr:to>
    <xdr:sp macro="" textlink="">
      <xdr:nvSpPr>
        <xdr:cNvPr id="416" name="フローチャート : 判断 415"/>
        <xdr:cNvSpPr/>
      </xdr:nvSpPr>
      <xdr:spPr>
        <a:xfrm>
          <a:off x="8699500" y="1333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81404</xdr:rowOff>
    </xdr:from>
    <xdr:ext cx="534377" cy="259045"/>
    <xdr:sp macro="" textlink="">
      <xdr:nvSpPr>
        <xdr:cNvPr id="417" name="テキスト ボックス 416"/>
        <xdr:cNvSpPr txBox="1"/>
      </xdr:nvSpPr>
      <xdr:spPr>
        <a:xfrm>
          <a:off x="8483111" y="1311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52,972</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14458</xdr:rowOff>
    </xdr:from>
    <xdr:to>
      <xdr:col>11</xdr:col>
      <xdr:colOff>307975</xdr:colOff>
      <xdr:row>79</xdr:row>
      <xdr:rowOff>16638</xdr:rowOff>
    </xdr:to>
    <xdr:cxnSp macro="">
      <xdr:nvCxnSpPr>
        <xdr:cNvPr id="418" name="直線コネクタ 417"/>
        <xdr:cNvCxnSpPr/>
      </xdr:nvCxnSpPr>
      <xdr:spPr>
        <a:xfrm flipV="1">
          <a:off x="6972300" y="13559008"/>
          <a:ext cx="889000" cy="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156257</xdr:rowOff>
    </xdr:from>
    <xdr:to>
      <xdr:col>11</xdr:col>
      <xdr:colOff>358775</xdr:colOff>
      <xdr:row>78</xdr:row>
      <xdr:rowOff>86407</xdr:rowOff>
    </xdr:to>
    <xdr:sp macro="" textlink="">
      <xdr:nvSpPr>
        <xdr:cNvPr id="419" name="フローチャート : 判断 418"/>
        <xdr:cNvSpPr/>
      </xdr:nvSpPr>
      <xdr:spPr>
        <a:xfrm>
          <a:off x="7810500" y="1335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102934</xdr:rowOff>
    </xdr:from>
    <xdr:ext cx="534377" cy="259045"/>
    <xdr:sp macro="" textlink="">
      <xdr:nvSpPr>
        <xdr:cNvPr id="420" name="テキスト ボックス 419"/>
        <xdr:cNvSpPr txBox="1"/>
      </xdr:nvSpPr>
      <xdr:spPr>
        <a:xfrm>
          <a:off x="7594111" y="1313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47,321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161354</xdr:rowOff>
    </xdr:from>
    <xdr:to>
      <xdr:col>10</xdr:col>
      <xdr:colOff>155575</xdr:colOff>
      <xdr:row>78</xdr:row>
      <xdr:rowOff>91504</xdr:rowOff>
    </xdr:to>
    <xdr:sp macro="" textlink="">
      <xdr:nvSpPr>
        <xdr:cNvPr id="421" name="フローチャート : 判断 420"/>
        <xdr:cNvSpPr/>
      </xdr:nvSpPr>
      <xdr:spPr>
        <a:xfrm>
          <a:off x="6921500" y="13363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108031</xdr:rowOff>
    </xdr:from>
    <xdr:ext cx="534377" cy="259045"/>
    <xdr:sp macro="" textlink="">
      <xdr:nvSpPr>
        <xdr:cNvPr id="422" name="テキスト ボックス 421"/>
        <xdr:cNvSpPr txBox="1"/>
      </xdr:nvSpPr>
      <xdr:spPr>
        <a:xfrm>
          <a:off x="6705111" y="1313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45,983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117394</xdr:rowOff>
    </xdr:from>
    <xdr:to>
      <xdr:col>15</xdr:col>
      <xdr:colOff>231775</xdr:colOff>
      <xdr:row>79</xdr:row>
      <xdr:rowOff>47544</xdr:rowOff>
    </xdr:to>
    <xdr:sp macro="" textlink="">
      <xdr:nvSpPr>
        <xdr:cNvPr id="428" name="円/楕円 427"/>
        <xdr:cNvSpPr/>
      </xdr:nvSpPr>
      <xdr:spPr>
        <a:xfrm>
          <a:off x="10426700" y="1349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32321</xdr:rowOff>
    </xdr:from>
    <xdr:ext cx="534377" cy="259045"/>
    <xdr:sp macro="" textlink="">
      <xdr:nvSpPr>
        <xdr:cNvPr id="429" name="商工費該当値テキスト"/>
        <xdr:cNvSpPr txBox="1"/>
      </xdr:nvSpPr>
      <xdr:spPr>
        <a:xfrm>
          <a:off x="10528300" y="1340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12,521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137672</xdr:rowOff>
    </xdr:from>
    <xdr:to>
      <xdr:col>14</xdr:col>
      <xdr:colOff>79375</xdr:colOff>
      <xdr:row>79</xdr:row>
      <xdr:rowOff>67822</xdr:rowOff>
    </xdr:to>
    <xdr:sp macro="" textlink="">
      <xdr:nvSpPr>
        <xdr:cNvPr id="430" name="円/楕円 429"/>
        <xdr:cNvSpPr/>
      </xdr:nvSpPr>
      <xdr:spPr>
        <a:xfrm>
          <a:off x="9588500" y="1351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58949</xdr:rowOff>
    </xdr:from>
    <xdr:ext cx="469744" cy="259045"/>
    <xdr:sp macro="" textlink="">
      <xdr:nvSpPr>
        <xdr:cNvPr id="431" name="テキスト ボックス 430"/>
        <xdr:cNvSpPr txBox="1"/>
      </xdr:nvSpPr>
      <xdr:spPr>
        <a:xfrm>
          <a:off x="9404427" y="13603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137275</xdr:rowOff>
    </xdr:from>
    <xdr:to>
      <xdr:col>12</xdr:col>
      <xdr:colOff>561975</xdr:colOff>
      <xdr:row>79</xdr:row>
      <xdr:rowOff>67425</xdr:rowOff>
    </xdr:to>
    <xdr:sp macro="" textlink="">
      <xdr:nvSpPr>
        <xdr:cNvPr id="432" name="円/楕円 431"/>
        <xdr:cNvSpPr/>
      </xdr:nvSpPr>
      <xdr:spPr>
        <a:xfrm>
          <a:off x="8699500" y="1351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58552</xdr:rowOff>
    </xdr:from>
    <xdr:ext cx="469744" cy="259045"/>
    <xdr:sp macro="" textlink="">
      <xdr:nvSpPr>
        <xdr:cNvPr id="433" name="テキスト ボックス 432"/>
        <xdr:cNvSpPr txBox="1"/>
      </xdr:nvSpPr>
      <xdr:spPr>
        <a:xfrm>
          <a:off x="8515427" y="13603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7,303</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135108</xdr:rowOff>
    </xdr:from>
    <xdr:to>
      <xdr:col>11</xdr:col>
      <xdr:colOff>358775</xdr:colOff>
      <xdr:row>79</xdr:row>
      <xdr:rowOff>65258</xdr:rowOff>
    </xdr:to>
    <xdr:sp macro="" textlink="">
      <xdr:nvSpPr>
        <xdr:cNvPr id="434" name="円/楕円 433"/>
        <xdr:cNvSpPr/>
      </xdr:nvSpPr>
      <xdr:spPr>
        <a:xfrm>
          <a:off x="7810500" y="1350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56385</xdr:rowOff>
    </xdr:from>
    <xdr:ext cx="469744" cy="259045"/>
    <xdr:sp macro="" textlink="">
      <xdr:nvSpPr>
        <xdr:cNvPr id="435" name="テキスト ボックス 434"/>
        <xdr:cNvSpPr txBox="1"/>
      </xdr:nvSpPr>
      <xdr:spPr>
        <a:xfrm>
          <a:off x="7626427" y="13600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7,872</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137288</xdr:rowOff>
    </xdr:from>
    <xdr:to>
      <xdr:col>10</xdr:col>
      <xdr:colOff>155575</xdr:colOff>
      <xdr:row>79</xdr:row>
      <xdr:rowOff>67438</xdr:rowOff>
    </xdr:to>
    <xdr:sp macro="" textlink="">
      <xdr:nvSpPr>
        <xdr:cNvPr id="436" name="円/楕円 435"/>
        <xdr:cNvSpPr/>
      </xdr:nvSpPr>
      <xdr:spPr>
        <a:xfrm>
          <a:off x="6921500" y="1351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58565</xdr:rowOff>
    </xdr:from>
    <xdr:ext cx="469744" cy="259045"/>
    <xdr:sp macro="" textlink="">
      <xdr:nvSpPr>
        <xdr:cNvPr id="437" name="テキスト ボックス 436"/>
        <xdr:cNvSpPr txBox="1"/>
      </xdr:nvSpPr>
      <xdr:spPr>
        <a:xfrm>
          <a:off x="6737427" y="1360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1" name="テキスト ボックス 45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3" name="テキスト ボックス 45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9" name="テキスト ボックス 45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76882</xdr:rowOff>
    </xdr:from>
    <xdr:to>
      <xdr:col>15</xdr:col>
      <xdr:colOff>180340</xdr:colOff>
      <xdr:row>98</xdr:row>
      <xdr:rowOff>159028</xdr:rowOff>
    </xdr:to>
    <xdr:cxnSp macro="">
      <xdr:nvCxnSpPr>
        <xdr:cNvPr id="461" name="直線コネクタ 460"/>
        <xdr:cNvCxnSpPr/>
      </xdr:nvCxnSpPr>
      <xdr:spPr>
        <a:xfrm flipV="1">
          <a:off x="10475595" y="15678832"/>
          <a:ext cx="1270" cy="1282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162855</xdr:rowOff>
    </xdr:from>
    <xdr:ext cx="534377" cy="259045"/>
    <xdr:sp macro="" textlink="">
      <xdr:nvSpPr>
        <xdr:cNvPr id="462" name="土木費最小値テキスト"/>
        <xdr:cNvSpPr txBox="1"/>
      </xdr:nvSpPr>
      <xdr:spPr>
        <a:xfrm>
          <a:off x="10528300" y="1696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29,854</a:t>
          </a:r>
          <a:endParaRPr kumimoji="1" lang="ja-JP" altLang="en-US" sz="1000" b="1">
            <a:latin typeface="ＭＳ Ｐゴシック"/>
          </a:endParaRPr>
        </a:p>
      </xdr:txBody>
    </xdr:sp>
    <xdr:clientData/>
  </xdr:oneCellAnchor>
  <xdr:twoCellAnchor>
    <xdr:from>
      <xdr:col>15</xdr:col>
      <xdr:colOff>92075</xdr:colOff>
      <xdr:row>98</xdr:row>
      <xdr:rowOff>159028</xdr:rowOff>
    </xdr:from>
    <xdr:to>
      <xdr:col>15</xdr:col>
      <xdr:colOff>269875</xdr:colOff>
      <xdr:row>98</xdr:row>
      <xdr:rowOff>159028</xdr:rowOff>
    </xdr:to>
    <xdr:cxnSp macro="">
      <xdr:nvCxnSpPr>
        <xdr:cNvPr id="463" name="直線コネクタ 462"/>
        <xdr:cNvCxnSpPr/>
      </xdr:nvCxnSpPr>
      <xdr:spPr>
        <a:xfrm>
          <a:off x="10388600" y="1696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23559</xdr:rowOff>
    </xdr:from>
    <xdr:ext cx="599010" cy="259045"/>
    <xdr:sp macro="" textlink="">
      <xdr:nvSpPr>
        <xdr:cNvPr id="464" name="土木費最大値テキスト"/>
        <xdr:cNvSpPr txBox="1"/>
      </xdr:nvSpPr>
      <xdr:spPr>
        <a:xfrm>
          <a:off x="10528300" y="1545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702,975</a:t>
          </a:r>
          <a:endParaRPr kumimoji="1" lang="ja-JP" altLang="en-US" sz="1000" b="1">
            <a:latin typeface="ＭＳ Ｐゴシック"/>
          </a:endParaRPr>
        </a:p>
      </xdr:txBody>
    </xdr:sp>
    <xdr:clientData/>
  </xdr:oneCellAnchor>
  <xdr:twoCellAnchor>
    <xdr:from>
      <xdr:col>15</xdr:col>
      <xdr:colOff>92075</xdr:colOff>
      <xdr:row>91</xdr:row>
      <xdr:rowOff>76882</xdr:rowOff>
    </xdr:from>
    <xdr:to>
      <xdr:col>15</xdr:col>
      <xdr:colOff>269875</xdr:colOff>
      <xdr:row>91</xdr:row>
      <xdr:rowOff>76882</xdr:rowOff>
    </xdr:to>
    <xdr:cxnSp macro="">
      <xdr:nvCxnSpPr>
        <xdr:cNvPr id="465" name="直線コネクタ 464"/>
        <xdr:cNvCxnSpPr/>
      </xdr:nvCxnSpPr>
      <xdr:spPr>
        <a:xfrm>
          <a:off x="10388600" y="1567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92125</xdr:rowOff>
    </xdr:from>
    <xdr:to>
      <xdr:col>15</xdr:col>
      <xdr:colOff>180975</xdr:colOff>
      <xdr:row>97</xdr:row>
      <xdr:rowOff>143480</xdr:rowOff>
    </xdr:to>
    <xdr:cxnSp macro="">
      <xdr:nvCxnSpPr>
        <xdr:cNvPr id="466" name="直線コネクタ 465"/>
        <xdr:cNvCxnSpPr/>
      </xdr:nvCxnSpPr>
      <xdr:spPr>
        <a:xfrm>
          <a:off x="9639300" y="16722775"/>
          <a:ext cx="838200" cy="5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92620</xdr:rowOff>
    </xdr:from>
    <xdr:ext cx="599010" cy="259045"/>
    <xdr:sp macro="" textlink="">
      <xdr:nvSpPr>
        <xdr:cNvPr id="467" name="土木費平均値テキスト"/>
        <xdr:cNvSpPr txBox="1"/>
      </xdr:nvSpPr>
      <xdr:spPr>
        <a:xfrm>
          <a:off x="10528300" y="165518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140,056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69743</xdr:rowOff>
    </xdr:from>
    <xdr:to>
      <xdr:col>15</xdr:col>
      <xdr:colOff>231775</xdr:colOff>
      <xdr:row>97</xdr:row>
      <xdr:rowOff>171343</xdr:rowOff>
    </xdr:to>
    <xdr:sp macro="" textlink="">
      <xdr:nvSpPr>
        <xdr:cNvPr id="468" name="フローチャート : 判断 467"/>
        <xdr:cNvSpPr/>
      </xdr:nvSpPr>
      <xdr:spPr>
        <a:xfrm>
          <a:off x="10426700" y="16700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92125</xdr:rowOff>
    </xdr:from>
    <xdr:to>
      <xdr:col>14</xdr:col>
      <xdr:colOff>28575</xdr:colOff>
      <xdr:row>98</xdr:row>
      <xdr:rowOff>69007</xdr:rowOff>
    </xdr:to>
    <xdr:cxnSp macro="">
      <xdr:nvCxnSpPr>
        <xdr:cNvPr id="469" name="直線コネクタ 468"/>
        <xdr:cNvCxnSpPr/>
      </xdr:nvCxnSpPr>
      <xdr:spPr>
        <a:xfrm flipV="1">
          <a:off x="8750300" y="16722775"/>
          <a:ext cx="889000" cy="14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53101</xdr:rowOff>
    </xdr:from>
    <xdr:to>
      <xdr:col>14</xdr:col>
      <xdr:colOff>79375</xdr:colOff>
      <xdr:row>97</xdr:row>
      <xdr:rowOff>154701</xdr:rowOff>
    </xdr:to>
    <xdr:sp macro="" textlink="">
      <xdr:nvSpPr>
        <xdr:cNvPr id="470" name="フローチャート : 判断 469"/>
        <xdr:cNvSpPr/>
      </xdr:nvSpPr>
      <xdr:spPr>
        <a:xfrm>
          <a:off x="9588500" y="16683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145828</xdr:rowOff>
    </xdr:from>
    <xdr:ext cx="599010" cy="259045"/>
    <xdr:sp macro="" textlink="">
      <xdr:nvSpPr>
        <xdr:cNvPr id="471" name="テキスト ボックス 470"/>
        <xdr:cNvSpPr txBox="1"/>
      </xdr:nvSpPr>
      <xdr:spPr>
        <a:xfrm>
          <a:off x="9339794" y="16776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148,792</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69007</xdr:rowOff>
    </xdr:from>
    <xdr:to>
      <xdr:col>12</xdr:col>
      <xdr:colOff>511175</xdr:colOff>
      <xdr:row>98</xdr:row>
      <xdr:rowOff>123456</xdr:rowOff>
    </xdr:to>
    <xdr:cxnSp macro="">
      <xdr:nvCxnSpPr>
        <xdr:cNvPr id="472" name="直線コネクタ 471"/>
        <xdr:cNvCxnSpPr/>
      </xdr:nvCxnSpPr>
      <xdr:spPr>
        <a:xfrm flipV="1">
          <a:off x="7861300" y="16871107"/>
          <a:ext cx="889000" cy="5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83311</xdr:rowOff>
    </xdr:from>
    <xdr:to>
      <xdr:col>12</xdr:col>
      <xdr:colOff>561975</xdr:colOff>
      <xdr:row>98</xdr:row>
      <xdr:rowOff>13461</xdr:rowOff>
    </xdr:to>
    <xdr:sp macro="" textlink="">
      <xdr:nvSpPr>
        <xdr:cNvPr id="473" name="フローチャート : 判断 472"/>
        <xdr:cNvSpPr/>
      </xdr:nvSpPr>
      <xdr:spPr>
        <a:xfrm>
          <a:off x="8699500" y="1671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29988</xdr:rowOff>
    </xdr:from>
    <xdr:ext cx="599010" cy="259045"/>
    <xdr:sp macro="" textlink="">
      <xdr:nvSpPr>
        <xdr:cNvPr id="474" name="テキスト ボックス 473"/>
        <xdr:cNvSpPr txBox="1"/>
      </xdr:nvSpPr>
      <xdr:spPr>
        <a:xfrm>
          <a:off x="8450794" y="1648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132,934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70783</xdr:rowOff>
    </xdr:from>
    <xdr:to>
      <xdr:col>11</xdr:col>
      <xdr:colOff>307975</xdr:colOff>
      <xdr:row>98</xdr:row>
      <xdr:rowOff>123456</xdr:rowOff>
    </xdr:to>
    <xdr:cxnSp macro="">
      <xdr:nvCxnSpPr>
        <xdr:cNvPr id="475" name="直線コネクタ 474"/>
        <xdr:cNvCxnSpPr/>
      </xdr:nvCxnSpPr>
      <xdr:spPr>
        <a:xfrm>
          <a:off x="6972300" y="16872883"/>
          <a:ext cx="889000" cy="5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120805</xdr:rowOff>
    </xdr:from>
    <xdr:to>
      <xdr:col>11</xdr:col>
      <xdr:colOff>358775</xdr:colOff>
      <xdr:row>98</xdr:row>
      <xdr:rowOff>50955</xdr:rowOff>
    </xdr:to>
    <xdr:sp macro="" textlink="">
      <xdr:nvSpPr>
        <xdr:cNvPr id="476" name="フローチャート : 判断 475"/>
        <xdr:cNvSpPr/>
      </xdr:nvSpPr>
      <xdr:spPr>
        <a:xfrm>
          <a:off x="7810500" y="1675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67482</xdr:rowOff>
    </xdr:from>
    <xdr:ext cx="599010" cy="259045"/>
    <xdr:sp macro="" textlink="">
      <xdr:nvSpPr>
        <xdr:cNvPr id="477" name="テキスト ボックス 476"/>
        <xdr:cNvSpPr txBox="1"/>
      </xdr:nvSpPr>
      <xdr:spPr>
        <a:xfrm>
          <a:off x="7561794" y="16526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113,252</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125975</xdr:rowOff>
    </xdr:from>
    <xdr:to>
      <xdr:col>10</xdr:col>
      <xdr:colOff>155575</xdr:colOff>
      <xdr:row>98</xdr:row>
      <xdr:rowOff>56125</xdr:rowOff>
    </xdr:to>
    <xdr:sp macro="" textlink="">
      <xdr:nvSpPr>
        <xdr:cNvPr id="478" name="フローチャート : 判断 477"/>
        <xdr:cNvSpPr/>
      </xdr:nvSpPr>
      <xdr:spPr>
        <a:xfrm>
          <a:off x="6921500" y="1675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72652</xdr:rowOff>
    </xdr:from>
    <xdr:ext cx="599010" cy="259045"/>
    <xdr:sp macro="" textlink="">
      <xdr:nvSpPr>
        <xdr:cNvPr id="479" name="テキスト ボックス 478"/>
        <xdr:cNvSpPr txBox="1"/>
      </xdr:nvSpPr>
      <xdr:spPr>
        <a:xfrm>
          <a:off x="6672794" y="16531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110,538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92680</xdr:rowOff>
    </xdr:from>
    <xdr:to>
      <xdr:col>15</xdr:col>
      <xdr:colOff>231775</xdr:colOff>
      <xdr:row>98</xdr:row>
      <xdr:rowOff>22830</xdr:rowOff>
    </xdr:to>
    <xdr:sp macro="" textlink="">
      <xdr:nvSpPr>
        <xdr:cNvPr id="485" name="円/楕円 484"/>
        <xdr:cNvSpPr/>
      </xdr:nvSpPr>
      <xdr:spPr>
        <a:xfrm>
          <a:off x="10426700" y="167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71107</xdr:rowOff>
    </xdr:from>
    <xdr:ext cx="599010" cy="259045"/>
    <xdr:sp macro="" textlink="">
      <xdr:nvSpPr>
        <xdr:cNvPr id="486" name="土木費該当値テキスト"/>
        <xdr:cNvSpPr txBox="1"/>
      </xdr:nvSpPr>
      <xdr:spPr>
        <a:xfrm>
          <a:off x="10528300" y="16701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128,016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41325</xdr:rowOff>
    </xdr:from>
    <xdr:to>
      <xdr:col>14</xdr:col>
      <xdr:colOff>79375</xdr:colOff>
      <xdr:row>97</xdr:row>
      <xdr:rowOff>142925</xdr:rowOff>
    </xdr:to>
    <xdr:sp macro="" textlink="">
      <xdr:nvSpPr>
        <xdr:cNvPr id="487" name="円/楕円 486"/>
        <xdr:cNvSpPr/>
      </xdr:nvSpPr>
      <xdr:spPr>
        <a:xfrm>
          <a:off x="9588500" y="1667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95</xdr:row>
      <xdr:rowOff>159452</xdr:rowOff>
    </xdr:from>
    <xdr:ext cx="599010" cy="259045"/>
    <xdr:sp macro="" textlink="">
      <xdr:nvSpPr>
        <xdr:cNvPr id="488" name="テキスト ボックス 487"/>
        <xdr:cNvSpPr txBox="1"/>
      </xdr:nvSpPr>
      <xdr:spPr>
        <a:xfrm>
          <a:off x="9339794" y="1644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154,974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18207</xdr:rowOff>
    </xdr:from>
    <xdr:to>
      <xdr:col>12</xdr:col>
      <xdr:colOff>561975</xdr:colOff>
      <xdr:row>98</xdr:row>
      <xdr:rowOff>119807</xdr:rowOff>
    </xdr:to>
    <xdr:sp macro="" textlink="">
      <xdr:nvSpPr>
        <xdr:cNvPr id="489" name="円/楕円 488"/>
        <xdr:cNvSpPr/>
      </xdr:nvSpPr>
      <xdr:spPr>
        <a:xfrm>
          <a:off x="8699500" y="1682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110934</xdr:rowOff>
    </xdr:from>
    <xdr:ext cx="534377" cy="259045"/>
    <xdr:sp macro="" textlink="">
      <xdr:nvSpPr>
        <xdr:cNvPr id="490" name="テキスト ボックス 489"/>
        <xdr:cNvSpPr txBox="1"/>
      </xdr:nvSpPr>
      <xdr:spPr>
        <a:xfrm>
          <a:off x="8483111" y="1691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77,109</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72656</xdr:rowOff>
    </xdr:from>
    <xdr:to>
      <xdr:col>11</xdr:col>
      <xdr:colOff>358775</xdr:colOff>
      <xdr:row>99</xdr:row>
      <xdr:rowOff>2806</xdr:rowOff>
    </xdr:to>
    <xdr:sp macro="" textlink="">
      <xdr:nvSpPr>
        <xdr:cNvPr id="491" name="円/楕円 490"/>
        <xdr:cNvSpPr/>
      </xdr:nvSpPr>
      <xdr:spPr>
        <a:xfrm>
          <a:off x="7810500" y="1687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165383</xdr:rowOff>
    </xdr:from>
    <xdr:ext cx="534377" cy="259045"/>
    <xdr:sp macro="" textlink="">
      <xdr:nvSpPr>
        <xdr:cNvPr id="492" name="テキスト ボックス 491"/>
        <xdr:cNvSpPr txBox="1"/>
      </xdr:nvSpPr>
      <xdr:spPr>
        <a:xfrm>
          <a:off x="7594111" y="1696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48,527</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19983</xdr:rowOff>
    </xdr:from>
    <xdr:to>
      <xdr:col>10</xdr:col>
      <xdr:colOff>155575</xdr:colOff>
      <xdr:row>98</xdr:row>
      <xdr:rowOff>121583</xdr:rowOff>
    </xdr:to>
    <xdr:sp macro="" textlink="">
      <xdr:nvSpPr>
        <xdr:cNvPr id="493" name="円/楕円 492"/>
        <xdr:cNvSpPr/>
      </xdr:nvSpPr>
      <xdr:spPr>
        <a:xfrm>
          <a:off x="6921500" y="1682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112710</xdr:rowOff>
    </xdr:from>
    <xdr:ext cx="534377" cy="259045"/>
    <xdr:sp macro="" textlink="">
      <xdr:nvSpPr>
        <xdr:cNvPr id="494" name="テキスト ボックス 493"/>
        <xdr:cNvSpPr txBox="1"/>
      </xdr:nvSpPr>
      <xdr:spPr>
        <a:xfrm>
          <a:off x="6705111" y="1691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76,177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13,470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508" name="テキスト ボックス 507"/>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510" name="テキスト ボックス 509"/>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12" name="テキスト ボックス 511"/>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14" name="テキスト ボックス 51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6" name="テキスト ボックス 51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126197</xdr:rowOff>
    </xdr:from>
    <xdr:to>
      <xdr:col>23</xdr:col>
      <xdr:colOff>516889</xdr:colOff>
      <xdr:row>38</xdr:row>
      <xdr:rowOff>134907</xdr:rowOff>
    </xdr:to>
    <xdr:cxnSp macro="">
      <xdr:nvCxnSpPr>
        <xdr:cNvPr id="518" name="直線コネクタ 517"/>
        <xdr:cNvCxnSpPr/>
      </xdr:nvCxnSpPr>
      <xdr:spPr>
        <a:xfrm flipV="1">
          <a:off x="16317595" y="5441147"/>
          <a:ext cx="1269" cy="1208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138734</xdr:rowOff>
    </xdr:from>
    <xdr:ext cx="534377" cy="259045"/>
    <xdr:sp macro="" textlink="">
      <xdr:nvSpPr>
        <xdr:cNvPr id="519" name="消防費最小値テキスト"/>
        <xdr:cNvSpPr txBox="1"/>
      </xdr:nvSpPr>
      <xdr:spPr>
        <a:xfrm>
          <a:off x="16370300" y="665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21,258</a:t>
          </a:r>
          <a:endParaRPr kumimoji="1" lang="ja-JP" altLang="en-US" sz="1000" b="1">
            <a:latin typeface="ＭＳ Ｐゴシック"/>
          </a:endParaRPr>
        </a:p>
      </xdr:txBody>
    </xdr:sp>
    <xdr:clientData/>
  </xdr:oneCellAnchor>
  <xdr:twoCellAnchor>
    <xdr:from>
      <xdr:col>23</xdr:col>
      <xdr:colOff>428625</xdr:colOff>
      <xdr:row>38</xdr:row>
      <xdr:rowOff>134907</xdr:rowOff>
    </xdr:from>
    <xdr:to>
      <xdr:col>23</xdr:col>
      <xdr:colOff>606425</xdr:colOff>
      <xdr:row>38</xdr:row>
      <xdr:rowOff>134907</xdr:rowOff>
    </xdr:to>
    <xdr:cxnSp macro="">
      <xdr:nvCxnSpPr>
        <xdr:cNvPr id="520" name="直線コネクタ 519"/>
        <xdr:cNvCxnSpPr/>
      </xdr:nvCxnSpPr>
      <xdr:spPr>
        <a:xfrm>
          <a:off x="16230600" y="665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72874</xdr:rowOff>
    </xdr:from>
    <xdr:ext cx="599010" cy="259045"/>
    <xdr:sp macro="" textlink="">
      <xdr:nvSpPr>
        <xdr:cNvPr id="521" name="消防費最大値テキスト"/>
        <xdr:cNvSpPr txBox="1"/>
      </xdr:nvSpPr>
      <xdr:spPr>
        <a:xfrm>
          <a:off x="16370300" y="521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338,544</a:t>
          </a:r>
          <a:endParaRPr kumimoji="1" lang="ja-JP" altLang="en-US" sz="1000" b="1">
            <a:latin typeface="ＭＳ Ｐゴシック"/>
          </a:endParaRPr>
        </a:p>
      </xdr:txBody>
    </xdr:sp>
    <xdr:clientData/>
  </xdr:oneCellAnchor>
  <xdr:twoCellAnchor>
    <xdr:from>
      <xdr:col>23</xdr:col>
      <xdr:colOff>428625</xdr:colOff>
      <xdr:row>31</xdr:row>
      <xdr:rowOff>126197</xdr:rowOff>
    </xdr:from>
    <xdr:to>
      <xdr:col>23</xdr:col>
      <xdr:colOff>606425</xdr:colOff>
      <xdr:row>31</xdr:row>
      <xdr:rowOff>126197</xdr:rowOff>
    </xdr:to>
    <xdr:cxnSp macro="">
      <xdr:nvCxnSpPr>
        <xdr:cNvPr id="522" name="直線コネクタ 521"/>
        <xdr:cNvCxnSpPr/>
      </xdr:nvCxnSpPr>
      <xdr:spPr>
        <a:xfrm>
          <a:off x="16230600" y="544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31</xdr:row>
      <xdr:rowOff>126197</xdr:rowOff>
    </xdr:from>
    <xdr:to>
      <xdr:col>23</xdr:col>
      <xdr:colOff>517525</xdr:colOff>
      <xdr:row>33</xdr:row>
      <xdr:rowOff>87571</xdr:rowOff>
    </xdr:to>
    <xdr:cxnSp macro="">
      <xdr:nvCxnSpPr>
        <xdr:cNvPr id="523" name="直線コネクタ 522"/>
        <xdr:cNvCxnSpPr/>
      </xdr:nvCxnSpPr>
      <xdr:spPr>
        <a:xfrm flipV="1">
          <a:off x="15481300" y="5441147"/>
          <a:ext cx="838200" cy="30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78193</xdr:rowOff>
    </xdr:from>
    <xdr:ext cx="534377" cy="259045"/>
    <xdr:sp macro="" textlink="">
      <xdr:nvSpPr>
        <xdr:cNvPr id="524" name="消防費平均値テキスト"/>
        <xdr:cNvSpPr txBox="1"/>
      </xdr:nvSpPr>
      <xdr:spPr>
        <a:xfrm>
          <a:off x="16370300" y="64218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99766</xdr:rowOff>
    </xdr:from>
    <xdr:to>
      <xdr:col>23</xdr:col>
      <xdr:colOff>568325</xdr:colOff>
      <xdr:row>38</xdr:row>
      <xdr:rowOff>29916</xdr:rowOff>
    </xdr:to>
    <xdr:sp macro="" textlink="">
      <xdr:nvSpPr>
        <xdr:cNvPr id="525" name="フローチャート : 判断 524"/>
        <xdr:cNvSpPr/>
      </xdr:nvSpPr>
      <xdr:spPr>
        <a:xfrm>
          <a:off x="16268700" y="644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87571</xdr:rowOff>
    </xdr:from>
    <xdr:to>
      <xdr:col>22</xdr:col>
      <xdr:colOff>365125</xdr:colOff>
      <xdr:row>35</xdr:row>
      <xdr:rowOff>158125</xdr:rowOff>
    </xdr:to>
    <xdr:cxnSp macro="">
      <xdr:nvCxnSpPr>
        <xdr:cNvPr id="526" name="直線コネクタ 525"/>
        <xdr:cNvCxnSpPr/>
      </xdr:nvCxnSpPr>
      <xdr:spPr>
        <a:xfrm flipV="1">
          <a:off x="14592300" y="5745421"/>
          <a:ext cx="889000" cy="41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95175</xdr:rowOff>
    </xdr:from>
    <xdr:to>
      <xdr:col>22</xdr:col>
      <xdr:colOff>415925</xdr:colOff>
      <xdr:row>38</xdr:row>
      <xdr:rowOff>25326</xdr:rowOff>
    </xdr:to>
    <xdr:sp macro="" textlink="">
      <xdr:nvSpPr>
        <xdr:cNvPr id="527" name="フローチャート : 判断 526"/>
        <xdr:cNvSpPr/>
      </xdr:nvSpPr>
      <xdr:spPr>
        <a:xfrm>
          <a:off x="15430500" y="64388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16452</xdr:rowOff>
    </xdr:from>
    <xdr:ext cx="534377" cy="259045"/>
    <xdr:sp macro="" textlink="">
      <xdr:nvSpPr>
        <xdr:cNvPr id="528" name="テキスト ボックス 527"/>
        <xdr:cNvSpPr txBox="1"/>
      </xdr:nvSpPr>
      <xdr:spPr>
        <a:xfrm>
          <a:off x="15214111" y="653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63,353</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158125</xdr:rowOff>
    </xdr:from>
    <xdr:to>
      <xdr:col>21</xdr:col>
      <xdr:colOff>161925</xdr:colOff>
      <xdr:row>37</xdr:row>
      <xdr:rowOff>57118</xdr:rowOff>
    </xdr:to>
    <xdr:cxnSp macro="">
      <xdr:nvCxnSpPr>
        <xdr:cNvPr id="529" name="直線コネクタ 528"/>
        <xdr:cNvCxnSpPr/>
      </xdr:nvCxnSpPr>
      <xdr:spPr>
        <a:xfrm flipV="1">
          <a:off x="13703300" y="6158875"/>
          <a:ext cx="889000" cy="24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97811</xdr:rowOff>
    </xdr:from>
    <xdr:to>
      <xdr:col>21</xdr:col>
      <xdr:colOff>212725</xdr:colOff>
      <xdr:row>38</xdr:row>
      <xdr:rowOff>27961</xdr:rowOff>
    </xdr:to>
    <xdr:sp macro="" textlink="">
      <xdr:nvSpPr>
        <xdr:cNvPr id="530" name="フローチャート : 判断 529"/>
        <xdr:cNvSpPr/>
      </xdr:nvSpPr>
      <xdr:spPr>
        <a:xfrm>
          <a:off x="14541500" y="64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19089</xdr:rowOff>
    </xdr:from>
    <xdr:ext cx="534377" cy="259045"/>
    <xdr:sp macro="" textlink="">
      <xdr:nvSpPr>
        <xdr:cNvPr id="531" name="テキスト ボックス 530"/>
        <xdr:cNvSpPr txBox="1"/>
      </xdr:nvSpPr>
      <xdr:spPr>
        <a:xfrm>
          <a:off x="14325111" y="653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62,661</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57118</xdr:rowOff>
    </xdr:from>
    <xdr:to>
      <xdr:col>19</xdr:col>
      <xdr:colOff>644525</xdr:colOff>
      <xdr:row>37</xdr:row>
      <xdr:rowOff>95348</xdr:rowOff>
    </xdr:to>
    <xdr:cxnSp macro="">
      <xdr:nvCxnSpPr>
        <xdr:cNvPr id="532" name="直線コネクタ 531"/>
        <xdr:cNvCxnSpPr/>
      </xdr:nvCxnSpPr>
      <xdr:spPr>
        <a:xfrm flipV="1">
          <a:off x="12814300" y="6400768"/>
          <a:ext cx="889000" cy="3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125529</xdr:rowOff>
    </xdr:from>
    <xdr:to>
      <xdr:col>20</xdr:col>
      <xdr:colOff>9525</xdr:colOff>
      <xdr:row>38</xdr:row>
      <xdr:rowOff>55679</xdr:rowOff>
    </xdr:to>
    <xdr:sp macro="" textlink="">
      <xdr:nvSpPr>
        <xdr:cNvPr id="533" name="フローチャート : 判断 532"/>
        <xdr:cNvSpPr/>
      </xdr:nvSpPr>
      <xdr:spPr>
        <a:xfrm>
          <a:off x="13652500" y="646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46807</xdr:rowOff>
    </xdr:from>
    <xdr:ext cx="534377" cy="259045"/>
    <xdr:sp macro="" textlink="">
      <xdr:nvSpPr>
        <xdr:cNvPr id="534" name="テキスト ボックス 533"/>
        <xdr:cNvSpPr txBox="1"/>
      </xdr:nvSpPr>
      <xdr:spPr>
        <a:xfrm>
          <a:off x="13436111" y="656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55,386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155731</xdr:rowOff>
    </xdr:from>
    <xdr:to>
      <xdr:col>18</xdr:col>
      <xdr:colOff>492125</xdr:colOff>
      <xdr:row>38</xdr:row>
      <xdr:rowOff>85882</xdr:rowOff>
    </xdr:to>
    <xdr:sp macro="" textlink="">
      <xdr:nvSpPr>
        <xdr:cNvPr id="535" name="フローチャート : 判断 534"/>
        <xdr:cNvSpPr/>
      </xdr:nvSpPr>
      <xdr:spPr>
        <a:xfrm>
          <a:off x="12763500" y="64993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77009</xdr:rowOff>
    </xdr:from>
    <xdr:ext cx="534377" cy="259045"/>
    <xdr:sp macro="" textlink="">
      <xdr:nvSpPr>
        <xdr:cNvPr id="536" name="テキスト ボックス 535"/>
        <xdr:cNvSpPr txBox="1"/>
      </xdr:nvSpPr>
      <xdr:spPr>
        <a:xfrm>
          <a:off x="12547111" y="659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47,459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31</xdr:row>
      <xdr:rowOff>75397</xdr:rowOff>
    </xdr:from>
    <xdr:to>
      <xdr:col>23</xdr:col>
      <xdr:colOff>568325</xdr:colOff>
      <xdr:row>32</xdr:row>
      <xdr:rowOff>5547</xdr:rowOff>
    </xdr:to>
    <xdr:sp macro="" textlink="">
      <xdr:nvSpPr>
        <xdr:cNvPr id="542" name="円/楕円 541"/>
        <xdr:cNvSpPr/>
      </xdr:nvSpPr>
      <xdr:spPr>
        <a:xfrm>
          <a:off x="16268700" y="539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31</xdr:row>
      <xdr:rowOff>28424</xdr:rowOff>
    </xdr:from>
    <xdr:ext cx="599010" cy="259045"/>
    <xdr:sp macro="" textlink="">
      <xdr:nvSpPr>
        <xdr:cNvPr id="543" name="消防費該当値テキスト"/>
        <xdr:cNvSpPr txBox="1"/>
      </xdr:nvSpPr>
      <xdr:spPr>
        <a:xfrm>
          <a:off x="16370300" y="5343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338,544</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36771</xdr:rowOff>
    </xdr:from>
    <xdr:to>
      <xdr:col>22</xdr:col>
      <xdr:colOff>415925</xdr:colOff>
      <xdr:row>33</xdr:row>
      <xdr:rowOff>138371</xdr:rowOff>
    </xdr:to>
    <xdr:sp macro="" textlink="">
      <xdr:nvSpPr>
        <xdr:cNvPr id="544" name="円/楕円 543"/>
        <xdr:cNvSpPr/>
      </xdr:nvSpPr>
      <xdr:spPr>
        <a:xfrm>
          <a:off x="15430500" y="569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31</xdr:row>
      <xdr:rowOff>154898</xdr:rowOff>
    </xdr:from>
    <xdr:ext cx="599010" cy="259045"/>
    <xdr:sp macro="" textlink="">
      <xdr:nvSpPr>
        <xdr:cNvPr id="545" name="テキスト ボックス 544"/>
        <xdr:cNvSpPr txBox="1"/>
      </xdr:nvSpPr>
      <xdr:spPr>
        <a:xfrm>
          <a:off x="15181794" y="546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258,682</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107325</xdr:rowOff>
    </xdr:from>
    <xdr:to>
      <xdr:col>21</xdr:col>
      <xdr:colOff>212725</xdr:colOff>
      <xdr:row>36</xdr:row>
      <xdr:rowOff>37475</xdr:rowOff>
    </xdr:to>
    <xdr:sp macro="" textlink="">
      <xdr:nvSpPr>
        <xdr:cNvPr id="546" name="円/楕円 545"/>
        <xdr:cNvSpPr/>
      </xdr:nvSpPr>
      <xdr:spPr>
        <a:xfrm>
          <a:off x="14541500" y="61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34</xdr:row>
      <xdr:rowOff>54002</xdr:rowOff>
    </xdr:from>
    <xdr:ext cx="599010" cy="259045"/>
    <xdr:sp macro="" textlink="">
      <xdr:nvSpPr>
        <xdr:cNvPr id="547" name="テキスト ボックス 546"/>
        <xdr:cNvSpPr txBox="1"/>
      </xdr:nvSpPr>
      <xdr:spPr>
        <a:xfrm>
          <a:off x="14292794" y="5883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150,164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6318</xdr:rowOff>
    </xdr:from>
    <xdr:to>
      <xdr:col>20</xdr:col>
      <xdr:colOff>9525</xdr:colOff>
      <xdr:row>37</xdr:row>
      <xdr:rowOff>107918</xdr:rowOff>
    </xdr:to>
    <xdr:sp macro="" textlink="">
      <xdr:nvSpPr>
        <xdr:cNvPr id="548" name="円/楕円 547"/>
        <xdr:cNvSpPr/>
      </xdr:nvSpPr>
      <xdr:spPr>
        <a:xfrm>
          <a:off x="13652500" y="634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124445</xdr:rowOff>
    </xdr:from>
    <xdr:ext cx="534377" cy="259045"/>
    <xdr:sp macro="" textlink="">
      <xdr:nvSpPr>
        <xdr:cNvPr id="549" name="テキスト ボックス 548"/>
        <xdr:cNvSpPr txBox="1"/>
      </xdr:nvSpPr>
      <xdr:spPr>
        <a:xfrm>
          <a:off x="13436111" y="612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86,675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44548</xdr:rowOff>
    </xdr:from>
    <xdr:to>
      <xdr:col>18</xdr:col>
      <xdr:colOff>492125</xdr:colOff>
      <xdr:row>37</xdr:row>
      <xdr:rowOff>146148</xdr:rowOff>
    </xdr:to>
    <xdr:sp macro="" textlink="">
      <xdr:nvSpPr>
        <xdr:cNvPr id="550" name="円/楕円 549"/>
        <xdr:cNvSpPr/>
      </xdr:nvSpPr>
      <xdr:spPr>
        <a:xfrm>
          <a:off x="12763500" y="638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162675</xdr:rowOff>
    </xdr:from>
    <xdr:ext cx="534377" cy="259045"/>
    <xdr:sp macro="" textlink="">
      <xdr:nvSpPr>
        <xdr:cNvPr id="551" name="テキスト ボックス 550"/>
        <xdr:cNvSpPr txBox="1"/>
      </xdr:nvSpPr>
      <xdr:spPr>
        <a:xfrm>
          <a:off x="12547111" y="616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76,641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40,349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62" name="直線コネクタ 56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63" name="テキスト ボックス 56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4" name="直線コネクタ 56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65" name="テキスト ボックス 564"/>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6" name="直線コネクタ 56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67" name="テキスト ボックス 566"/>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8" name="直線コネクタ 56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9" name="テキスト ボックス 568"/>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115507</xdr:rowOff>
    </xdr:from>
    <xdr:to>
      <xdr:col>23</xdr:col>
      <xdr:colOff>516889</xdr:colOff>
      <xdr:row>58</xdr:row>
      <xdr:rowOff>69529</xdr:rowOff>
    </xdr:to>
    <xdr:cxnSp macro="">
      <xdr:nvCxnSpPr>
        <xdr:cNvPr id="573" name="直線コネクタ 572"/>
        <xdr:cNvCxnSpPr/>
      </xdr:nvCxnSpPr>
      <xdr:spPr>
        <a:xfrm flipV="1">
          <a:off x="16317595" y="8859457"/>
          <a:ext cx="1269" cy="1154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73356</xdr:rowOff>
    </xdr:from>
    <xdr:ext cx="534377" cy="259045"/>
    <xdr:sp macro="" textlink="">
      <xdr:nvSpPr>
        <xdr:cNvPr id="574" name="教育費最小値テキスト"/>
        <xdr:cNvSpPr txBox="1"/>
      </xdr:nvSpPr>
      <xdr:spPr>
        <a:xfrm>
          <a:off x="16370300" y="1001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30,696</a:t>
          </a:r>
          <a:endParaRPr kumimoji="1" lang="ja-JP" altLang="en-US" sz="1000" b="1">
            <a:latin typeface="ＭＳ Ｐゴシック"/>
          </a:endParaRPr>
        </a:p>
      </xdr:txBody>
    </xdr:sp>
    <xdr:clientData/>
  </xdr:oneCellAnchor>
  <xdr:twoCellAnchor>
    <xdr:from>
      <xdr:col>23</xdr:col>
      <xdr:colOff>428625</xdr:colOff>
      <xdr:row>58</xdr:row>
      <xdr:rowOff>69529</xdr:rowOff>
    </xdr:from>
    <xdr:to>
      <xdr:col>23</xdr:col>
      <xdr:colOff>606425</xdr:colOff>
      <xdr:row>58</xdr:row>
      <xdr:rowOff>69529</xdr:rowOff>
    </xdr:to>
    <xdr:cxnSp macro="">
      <xdr:nvCxnSpPr>
        <xdr:cNvPr id="575" name="直線コネクタ 574"/>
        <xdr:cNvCxnSpPr/>
      </xdr:nvCxnSpPr>
      <xdr:spPr>
        <a:xfrm>
          <a:off x="16230600" y="1001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62184</xdr:rowOff>
    </xdr:from>
    <xdr:ext cx="599010" cy="259045"/>
    <xdr:sp macro="" textlink="">
      <xdr:nvSpPr>
        <xdr:cNvPr id="576" name="教育費最大値テキスト"/>
        <xdr:cNvSpPr txBox="1"/>
      </xdr:nvSpPr>
      <xdr:spPr>
        <a:xfrm>
          <a:off x="16370300" y="863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535,583</a:t>
          </a:r>
          <a:endParaRPr kumimoji="1" lang="ja-JP" altLang="en-US" sz="1000" b="1">
            <a:latin typeface="ＭＳ Ｐゴシック"/>
          </a:endParaRPr>
        </a:p>
      </xdr:txBody>
    </xdr:sp>
    <xdr:clientData/>
  </xdr:oneCellAnchor>
  <xdr:twoCellAnchor>
    <xdr:from>
      <xdr:col>23</xdr:col>
      <xdr:colOff>428625</xdr:colOff>
      <xdr:row>51</xdr:row>
      <xdr:rowOff>115507</xdr:rowOff>
    </xdr:from>
    <xdr:to>
      <xdr:col>23</xdr:col>
      <xdr:colOff>606425</xdr:colOff>
      <xdr:row>51</xdr:row>
      <xdr:rowOff>115507</xdr:rowOff>
    </xdr:to>
    <xdr:cxnSp macro="">
      <xdr:nvCxnSpPr>
        <xdr:cNvPr id="577" name="直線コネクタ 576"/>
        <xdr:cNvCxnSpPr/>
      </xdr:nvCxnSpPr>
      <xdr:spPr>
        <a:xfrm>
          <a:off x="16230600" y="885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103227</xdr:rowOff>
    </xdr:from>
    <xdr:to>
      <xdr:col>23</xdr:col>
      <xdr:colOff>517525</xdr:colOff>
      <xdr:row>57</xdr:row>
      <xdr:rowOff>65538</xdr:rowOff>
    </xdr:to>
    <xdr:cxnSp macro="">
      <xdr:nvCxnSpPr>
        <xdr:cNvPr id="578" name="直線コネクタ 577"/>
        <xdr:cNvCxnSpPr/>
      </xdr:nvCxnSpPr>
      <xdr:spPr>
        <a:xfrm flipV="1">
          <a:off x="15481300" y="9704427"/>
          <a:ext cx="838200" cy="13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18349</xdr:rowOff>
    </xdr:from>
    <xdr:ext cx="534377" cy="259045"/>
    <xdr:sp macro="" textlink="">
      <xdr:nvSpPr>
        <xdr:cNvPr id="579" name="教育費平均値テキスト"/>
        <xdr:cNvSpPr txBox="1"/>
      </xdr:nvSpPr>
      <xdr:spPr>
        <a:xfrm>
          <a:off x="16370300" y="9790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96,425</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39922</xdr:rowOff>
    </xdr:from>
    <xdr:to>
      <xdr:col>23</xdr:col>
      <xdr:colOff>568325</xdr:colOff>
      <xdr:row>57</xdr:row>
      <xdr:rowOff>141522</xdr:rowOff>
    </xdr:to>
    <xdr:sp macro="" textlink="">
      <xdr:nvSpPr>
        <xdr:cNvPr id="580" name="フローチャート : 判断 579"/>
        <xdr:cNvSpPr/>
      </xdr:nvSpPr>
      <xdr:spPr>
        <a:xfrm>
          <a:off x="16268700" y="98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65538</xdr:rowOff>
    </xdr:from>
    <xdr:to>
      <xdr:col>22</xdr:col>
      <xdr:colOff>365125</xdr:colOff>
      <xdr:row>57</xdr:row>
      <xdr:rowOff>71403</xdr:rowOff>
    </xdr:to>
    <xdr:cxnSp macro="">
      <xdr:nvCxnSpPr>
        <xdr:cNvPr id="581" name="直線コネクタ 580"/>
        <xdr:cNvCxnSpPr/>
      </xdr:nvCxnSpPr>
      <xdr:spPr>
        <a:xfrm flipV="1">
          <a:off x="14592300" y="9838188"/>
          <a:ext cx="889000" cy="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118351</xdr:rowOff>
    </xdr:from>
    <xdr:to>
      <xdr:col>22</xdr:col>
      <xdr:colOff>415925</xdr:colOff>
      <xdr:row>57</xdr:row>
      <xdr:rowOff>48501</xdr:rowOff>
    </xdr:to>
    <xdr:sp macro="" textlink="">
      <xdr:nvSpPr>
        <xdr:cNvPr id="582" name="フローチャート : 判断 581"/>
        <xdr:cNvSpPr/>
      </xdr:nvSpPr>
      <xdr:spPr>
        <a:xfrm>
          <a:off x="15430500" y="971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55</xdr:row>
      <xdr:rowOff>65028</xdr:rowOff>
    </xdr:from>
    <xdr:ext cx="599010" cy="259045"/>
    <xdr:sp macro="" textlink="">
      <xdr:nvSpPr>
        <xdr:cNvPr id="583" name="テキスト ボックス 582"/>
        <xdr:cNvSpPr txBox="1"/>
      </xdr:nvSpPr>
      <xdr:spPr>
        <a:xfrm>
          <a:off x="15181794" y="9494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137,117</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65247</xdr:rowOff>
    </xdr:from>
    <xdr:to>
      <xdr:col>21</xdr:col>
      <xdr:colOff>161925</xdr:colOff>
      <xdr:row>57</xdr:row>
      <xdr:rowOff>71403</xdr:rowOff>
    </xdr:to>
    <xdr:cxnSp macro="">
      <xdr:nvCxnSpPr>
        <xdr:cNvPr id="584" name="直線コネクタ 583"/>
        <xdr:cNvCxnSpPr/>
      </xdr:nvCxnSpPr>
      <xdr:spPr>
        <a:xfrm>
          <a:off x="13703300" y="9837897"/>
          <a:ext cx="889000" cy="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10360</xdr:rowOff>
    </xdr:from>
    <xdr:to>
      <xdr:col>21</xdr:col>
      <xdr:colOff>212725</xdr:colOff>
      <xdr:row>57</xdr:row>
      <xdr:rowOff>111960</xdr:rowOff>
    </xdr:to>
    <xdr:sp macro="" textlink="">
      <xdr:nvSpPr>
        <xdr:cNvPr id="585" name="フローチャート : 判断 584"/>
        <xdr:cNvSpPr/>
      </xdr:nvSpPr>
      <xdr:spPr>
        <a:xfrm>
          <a:off x="14541500" y="978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55</xdr:row>
      <xdr:rowOff>128487</xdr:rowOff>
    </xdr:from>
    <xdr:ext cx="599010" cy="259045"/>
    <xdr:sp macro="" textlink="">
      <xdr:nvSpPr>
        <xdr:cNvPr id="586" name="テキスト ボックス 585"/>
        <xdr:cNvSpPr txBox="1"/>
      </xdr:nvSpPr>
      <xdr:spPr>
        <a:xfrm>
          <a:off x="14292794" y="9558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109,357</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47284</xdr:rowOff>
    </xdr:from>
    <xdr:to>
      <xdr:col>19</xdr:col>
      <xdr:colOff>644525</xdr:colOff>
      <xdr:row>57</xdr:row>
      <xdr:rowOff>65247</xdr:rowOff>
    </xdr:to>
    <xdr:cxnSp macro="">
      <xdr:nvCxnSpPr>
        <xdr:cNvPr id="587" name="直線コネクタ 586"/>
        <xdr:cNvCxnSpPr/>
      </xdr:nvCxnSpPr>
      <xdr:spPr>
        <a:xfrm>
          <a:off x="12814300" y="9819934"/>
          <a:ext cx="889000" cy="1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17035</xdr:rowOff>
    </xdr:from>
    <xdr:to>
      <xdr:col>20</xdr:col>
      <xdr:colOff>9525</xdr:colOff>
      <xdr:row>57</xdr:row>
      <xdr:rowOff>118635</xdr:rowOff>
    </xdr:to>
    <xdr:sp macro="" textlink="">
      <xdr:nvSpPr>
        <xdr:cNvPr id="588" name="フローチャート : 判断 587"/>
        <xdr:cNvSpPr/>
      </xdr:nvSpPr>
      <xdr:spPr>
        <a:xfrm>
          <a:off x="13652500" y="97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57</xdr:row>
      <xdr:rowOff>109762</xdr:rowOff>
    </xdr:from>
    <xdr:ext cx="599010" cy="259045"/>
    <xdr:sp macro="" textlink="">
      <xdr:nvSpPr>
        <xdr:cNvPr id="589" name="テキスト ボックス 588"/>
        <xdr:cNvSpPr txBox="1"/>
      </xdr:nvSpPr>
      <xdr:spPr>
        <a:xfrm>
          <a:off x="13403794" y="9882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106,437</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170528</xdr:rowOff>
    </xdr:from>
    <xdr:to>
      <xdr:col>18</xdr:col>
      <xdr:colOff>492125</xdr:colOff>
      <xdr:row>57</xdr:row>
      <xdr:rowOff>100678</xdr:rowOff>
    </xdr:to>
    <xdr:sp macro="" textlink="">
      <xdr:nvSpPr>
        <xdr:cNvPr id="590" name="フローチャート : 判断 589"/>
        <xdr:cNvSpPr/>
      </xdr:nvSpPr>
      <xdr:spPr>
        <a:xfrm>
          <a:off x="12763500" y="977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57</xdr:row>
      <xdr:rowOff>91805</xdr:rowOff>
    </xdr:from>
    <xdr:ext cx="599010" cy="259045"/>
    <xdr:sp macro="" textlink="">
      <xdr:nvSpPr>
        <xdr:cNvPr id="591" name="テキスト ボックス 590"/>
        <xdr:cNvSpPr txBox="1"/>
      </xdr:nvSpPr>
      <xdr:spPr>
        <a:xfrm>
          <a:off x="12514794" y="986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114,292</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52427</xdr:rowOff>
    </xdr:from>
    <xdr:to>
      <xdr:col>23</xdr:col>
      <xdr:colOff>568325</xdr:colOff>
      <xdr:row>56</xdr:row>
      <xdr:rowOff>154027</xdr:rowOff>
    </xdr:to>
    <xdr:sp macro="" textlink="">
      <xdr:nvSpPr>
        <xdr:cNvPr id="597" name="円/楕円 596"/>
        <xdr:cNvSpPr/>
      </xdr:nvSpPr>
      <xdr:spPr>
        <a:xfrm>
          <a:off x="16268700" y="965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75304</xdr:rowOff>
    </xdr:from>
    <xdr:ext cx="599010" cy="259045"/>
    <xdr:sp macro="" textlink="">
      <xdr:nvSpPr>
        <xdr:cNvPr id="598" name="教育費該当値テキスト"/>
        <xdr:cNvSpPr txBox="1"/>
      </xdr:nvSpPr>
      <xdr:spPr>
        <a:xfrm>
          <a:off x="16370300" y="950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165,955</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14738</xdr:rowOff>
    </xdr:from>
    <xdr:to>
      <xdr:col>22</xdr:col>
      <xdr:colOff>415925</xdr:colOff>
      <xdr:row>57</xdr:row>
      <xdr:rowOff>116338</xdr:rowOff>
    </xdr:to>
    <xdr:sp macro="" textlink="">
      <xdr:nvSpPr>
        <xdr:cNvPr id="599" name="円/楕円 598"/>
        <xdr:cNvSpPr/>
      </xdr:nvSpPr>
      <xdr:spPr>
        <a:xfrm>
          <a:off x="15430500" y="97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57</xdr:row>
      <xdr:rowOff>107465</xdr:rowOff>
    </xdr:from>
    <xdr:ext cx="599010" cy="259045"/>
    <xdr:sp macro="" textlink="">
      <xdr:nvSpPr>
        <xdr:cNvPr id="600" name="テキスト ボックス 599"/>
        <xdr:cNvSpPr txBox="1"/>
      </xdr:nvSpPr>
      <xdr:spPr>
        <a:xfrm>
          <a:off x="15181794" y="9880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107,442</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20603</xdr:rowOff>
    </xdr:from>
    <xdr:to>
      <xdr:col>21</xdr:col>
      <xdr:colOff>212725</xdr:colOff>
      <xdr:row>57</xdr:row>
      <xdr:rowOff>122203</xdr:rowOff>
    </xdr:to>
    <xdr:sp macro="" textlink="">
      <xdr:nvSpPr>
        <xdr:cNvPr id="601" name="円/楕円 600"/>
        <xdr:cNvSpPr/>
      </xdr:nvSpPr>
      <xdr:spPr>
        <a:xfrm>
          <a:off x="14541500" y="979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57</xdr:row>
      <xdr:rowOff>113330</xdr:rowOff>
    </xdr:from>
    <xdr:ext cx="599010" cy="259045"/>
    <xdr:sp macro="" textlink="">
      <xdr:nvSpPr>
        <xdr:cNvPr id="602" name="テキスト ボックス 601"/>
        <xdr:cNvSpPr txBox="1"/>
      </xdr:nvSpPr>
      <xdr:spPr>
        <a:xfrm>
          <a:off x="14292794" y="9885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104,876</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14447</xdr:rowOff>
    </xdr:from>
    <xdr:to>
      <xdr:col>20</xdr:col>
      <xdr:colOff>9525</xdr:colOff>
      <xdr:row>57</xdr:row>
      <xdr:rowOff>116047</xdr:rowOff>
    </xdr:to>
    <xdr:sp macro="" textlink="">
      <xdr:nvSpPr>
        <xdr:cNvPr id="603" name="円/楕円 602"/>
        <xdr:cNvSpPr/>
      </xdr:nvSpPr>
      <xdr:spPr>
        <a:xfrm>
          <a:off x="13652500" y="978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55</xdr:row>
      <xdr:rowOff>132574</xdr:rowOff>
    </xdr:from>
    <xdr:ext cx="599010" cy="259045"/>
    <xdr:sp macro="" textlink="">
      <xdr:nvSpPr>
        <xdr:cNvPr id="604" name="テキスト ボックス 603"/>
        <xdr:cNvSpPr txBox="1"/>
      </xdr:nvSpPr>
      <xdr:spPr>
        <a:xfrm>
          <a:off x="13403794" y="9562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107,569</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167934</xdr:rowOff>
    </xdr:from>
    <xdr:to>
      <xdr:col>18</xdr:col>
      <xdr:colOff>492125</xdr:colOff>
      <xdr:row>57</xdr:row>
      <xdr:rowOff>98084</xdr:rowOff>
    </xdr:to>
    <xdr:sp macro="" textlink="">
      <xdr:nvSpPr>
        <xdr:cNvPr id="605" name="円/楕円 604"/>
        <xdr:cNvSpPr/>
      </xdr:nvSpPr>
      <xdr:spPr>
        <a:xfrm>
          <a:off x="12763500" y="976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55</xdr:row>
      <xdr:rowOff>114611</xdr:rowOff>
    </xdr:from>
    <xdr:ext cx="599010" cy="259045"/>
    <xdr:sp macro="" textlink="">
      <xdr:nvSpPr>
        <xdr:cNvPr id="606" name="テキスト ボックス 605"/>
        <xdr:cNvSpPr txBox="1"/>
      </xdr:nvSpPr>
      <xdr:spPr>
        <a:xfrm>
          <a:off x="12514794" y="9544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115,427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20" name="テキスト ボックス 61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2" name="テキスト ボックス 62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24" name="テキスト ボックス 62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6" name="テキスト ボックス 62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75025</xdr:rowOff>
    </xdr:from>
    <xdr:to>
      <xdr:col>23</xdr:col>
      <xdr:colOff>516889</xdr:colOff>
      <xdr:row>79</xdr:row>
      <xdr:rowOff>44450</xdr:rowOff>
    </xdr:to>
    <xdr:cxnSp macro="">
      <xdr:nvCxnSpPr>
        <xdr:cNvPr id="630" name="直線コネクタ 629"/>
        <xdr:cNvCxnSpPr/>
      </xdr:nvCxnSpPr>
      <xdr:spPr>
        <a:xfrm flipV="1">
          <a:off x="16317595" y="12076525"/>
          <a:ext cx="1269" cy="1512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52999</xdr:rowOff>
    </xdr:from>
    <xdr:ext cx="249299" cy="259045"/>
    <xdr:sp macro="" textlink="">
      <xdr:nvSpPr>
        <xdr:cNvPr id="631" name="災害復旧費最小値テキスト"/>
        <xdr:cNvSpPr txBox="1"/>
      </xdr:nvSpPr>
      <xdr:spPr>
        <a:xfrm>
          <a:off x="16370300" y="13597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21702</xdr:rowOff>
    </xdr:from>
    <xdr:ext cx="599010" cy="259045"/>
    <xdr:sp macro="" textlink="">
      <xdr:nvSpPr>
        <xdr:cNvPr id="633" name="災害復旧費最大値テキスト"/>
        <xdr:cNvSpPr txBox="1"/>
      </xdr:nvSpPr>
      <xdr:spPr>
        <a:xfrm>
          <a:off x="16370300" y="11851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396,975</a:t>
          </a:r>
          <a:endParaRPr kumimoji="1" lang="ja-JP" altLang="en-US" sz="1000" b="1">
            <a:latin typeface="ＭＳ Ｐゴシック"/>
          </a:endParaRPr>
        </a:p>
      </xdr:txBody>
    </xdr:sp>
    <xdr:clientData/>
  </xdr:oneCellAnchor>
  <xdr:twoCellAnchor>
    <xdr:from>
      <xdr:col>23</xdr:col>
      <xdr:colOff>428625</xdr:colOff>
      <xdr:row>70</xdr:row>
      <xdr:rowOff>75025</xdr:rowOff>
    </xdr:from>
    <xdr:to>
      <xdr:col>23</xdr:col>
      <xdr:colOff>606425</xdr:colOff>
      <xdr:row>70</xdr:row>
      <xdr:rowOff>75025</xdr:rowOff>
    </xdr:to>
    <xdr:cxnSp macro="">
      <xdr:nvCxnSpPr>
        <xdr:cNvPr id="634" name="直線コネクタ 633"/>
        <xdr:cNvCxnSpPr/>
      </xdr:nvCxnSpPr>
      <xdr:spPr>
        <a:xfrm>
          <a:off x="16230600" y="12076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35" name="直線コネクタ 634"/>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141899</xdr:rowOff>
    </xdr:from>
    <xdr:ext cx="534377" cy="259045"/>
    <xdr:sp macro="" textlink="">
      <xdr:nvSpPr>
        <xdr:cNvPr id="636" name="災害復旧費平均値テキスト"/>
        <xdr:cNvSpPr txBox="1"/>
      </xdr:nvSpPr>
      <xdr:spPr>
        <a:xfrm>
          <a:off x="16370300" y="13343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12,094</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119022</xdr:rowOff>
    </xdr:from>
    <xdr:to>
      <xdr:col>23</xdr:col>
      <xdr:colOff>568325</xdr:colOff>
      <xdr:row>79</xdr:row>
      <xdr:rowOff>49172</xdr:rowOff>
    </xdr:to>
    <xdr:sp macro="" textlink="">
      <xdr:nvSpPr>
        <xdr:cNvPr id="637" name="フローチャート : 判断 636"/>
        <xdr:cNvSpPr/>
      </xdr:nvSpPr>
      <xdr:spPr>
        <a:xfrm>
          <a:off x="16268700" y="1349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38" name="直線コネクタ 637"/>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110857</xdr:rowOff>
    </xdr:from>
    <xdr:to>
      <xdr:col>22</xdr:col>
      <xdr:colOff>415925</xdr:colOff>
      <xdr:row>79</xdr:row>
      <xdr:rowOff>41007</xdr:rowOff>
    </xdr:to>
    <xdr:sp macro="" textlink="">
      <xdr:nvSpPr>
        <xdr:cNvPr id="639" name="フローチャート : 判断 638"/>
        <xdr:cNvSpPr/>
      </xdr:nvSpPr>
      <xdr:spPr>
        <a:xfrm>
          <a:off x="15430500" y="1348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57534</xdr:rowOff>
    </xdr:from>
    <xdr:ext cx="534377" cy="259045"/>
    <xdr:sp macro="" textlink="">
      <xdr:nvSpPr>
        <xdr:cNvPr id="640" name="テキスト ボックス 639"/>
        <xdr:cNvSpPr txBox="1"/>
      </xdr:nvSpPr>
      <xdr:spPr>
        <a:xfrm>
          <a:off x="15214111" y="1325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41" name="直線コネクタ 640"/>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105344</xdr:rowOff>
    </xdr:from>
    <xdr:to>
      <xdr:col>21</xdr:col>
      <xdr:colOff>212725</xdr:colOff>
      <xdr:row>79</xdr:row>
      <xdr:rowOff>35494</xdr:rowOff>
    </xdr:to>
    <xdr:sp macro="" textlink="">
      <xdr:nvSpPr>
        <xdr:cNvPr id="642" name="フローチャート : 判断 641"/>
        <xdr:cNvSpPr/>
      </xdr:nvSpPr>
      <xdr:spPr>
        <a:xfrm>
          <a:off x="14541500" y="1347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52021</xdr:rowOff>
    </xdr:from>
    <xdr:ext cx="534377" cy="259045"/>
    <xdr:sp macro="" textlink="">
      <xdr:nvSpPr>
        <xdr:cNvPr id="643" name="テキスト ボックス 642"/>
        <xdr:cNvSpPr txBox="1"/>
      </xdr:nvSpPr>
      <xdr:spPr>
        <a:xfrm>
          <a:off x="14325111" y="1325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44" name="直線コネクタ 643"/>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69714</xdr:rowOff>
    </xdr:from>
    <xdr:to>
      <xdr:col>20</xdr:col>
      <xdr:colOff>9525</xdr:colOff>
      <xdr:row>78</xdr:row>
      <xdr:rowOff>171314</xdr:rowOff>
    </xdr:to>
    <xdr:sp macro="" textlink="">
      <xdr:nvSpPr>
        <xdr:cNvPr id="645" name="フローチャート : 判断 644"/>
        <xdr:cNvSpPr/>
      </xdr:nvSpPr>
      <xdr:spPr>
        <a:xfrm>
          <a:off x="13652500" y="1344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16391</xdr:rowOff>
    </xdr:from>
    <xdr:ext cx="534377" cy="259045"/>
    <xdr:sp macro="" textlink="">
      <xdr:nvSpPr>
        <xdr:cNvPr id="646" name="テキスト ボックス 645"/>
        <xdr:cNvSpPr txBox="1"/>
      </xdr:nvSpPr>
      <xdr:spPr>
        <a:xfrm>
          <a:off x="13436111" y="132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105195</xdr:rowOff>
    </xdr:from>
    <xdr:to>
      <xdr:col>18</xdr:col>
      <xdr:colOff>492125</xdr:colOff>
      <xdr:row>79</xdr:row>
      <xdr:rowOff>35345</xdr:rowOff>
    </xdr:to>
    <xdr:sp macro="" textlink="">
      <xdr:nvSpPr>
        <xdr:cNvPr id="647" name="フローチャート : 判断 646"/>
        <xdr:cNvSpPr/>
      </xdr:nvSpPr>
      <xdr:spPr>
        <a:xfrm>
          <a:off x="12763500" y="134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51872</xdr:rowOff>
    </xdr:from>
    <xdr:ext cx="534377" cy="259045"/>
    <xdr:sp macro="" textlink="">
      <xdr:nvSpPr>
        <xdr:cNvPr id="648" name="テキスト ボックス 647"/>
        <xdr:cNvSpPr txBox="1"/>
      </xdr:nvSpPr>
      <xdr:spPr>
        <a:xfrm>
          <a:off x="12547111" y="1325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4" name="円/楕円 653"/>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97449</xdr:rowOff>
    </xdr:from>
    <xdr:ext cx="249299" cy="259045"/>
    <xdr:sp macro="" textlink="">
      <xdr:nvSpPr>
        <xdr:cNvPr id="655" name="災害復旧費該当値テキスト"/>
        <xdr:cNvSpPr txBox="1"/>
      </xdr:nvSpPr>
      <xdr:spPr>
        <a:xfrm>
          <a:off x="16370300" y="13470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56" name="円/楕円 655"/>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57" name="テキスト ボックス 656"/>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58" name="円/楕円 657"/>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59" name="テキスト ボックス 658"/>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0" name="円/楕円 659"/>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1" name="テキスト ボックス 660"/>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62" name="円/楕円 661"/>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63" name="テキスト ボックス 662"/>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35,386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74" name="直線コネクタ 67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75" name="テキスト ボックス 67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76" name="直線コネクタ 67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77" name="テキスト ボックス 67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78" name="直線コネクタ 67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79" name="テキスト ボックス 67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80" name="直線コネクタ 67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81" name="テキスト ボックス 68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164902</xdr:rowOff>
    </xdr:from>
    <xdr:to>
      <xdr:col>23</xdr:col>
      <xdr:colOff>516889</xdr:colOff>
      <xdr:row>98</xdr:row>
      <xdr:rowOff>131237</xdr:rowOff>
    </xdr:to>
    <xdr:cxnSp macro="">
      <xdr:nvCxnSpPr>
        <xdr:cNvPr id="685" name="直線コネクタ 684"/>
        <xdr:cNvCxnSpPr/>
      </xdr:nvCxnSpPr>
      <xdr:spPr>
        <a:xfrm flipV="1">
          <a:off x="16317595" y="15766852"/>
          <a:ext cx="1269" cy="1166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135064</xdr:rowOff>
    </xdr:from>
    <xdr:ext cx="469744" cy="259045"/>
    <xdr:sp macro="" textlink="">
      <xdr:nvSpPr>
        <xdr:cNvPr id="686" name="公債費最小値テキスト"/>
        <xdr:cNvSpPr txBox="1"/>
      </xdr:nvSpPr>
      <xdr:spPr>
        <a:xfrm>
          <a:off x="16370300" y="1693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3,702</a:t>
          </a:r>
          <a:endParaRPr kumimoji="1" lang="ja-JP" altLang="en-US" sz="1000" b="1">
            <a:latin typeface="ＭＳ Ｐゴシック"/>
          </a:endParaRPr>
        </a:p>
      </xdr:txBody>
    </xdr:sp>
    <xdr:clientData/>
  </xdr:oneCellAnchor>
  <xdr:twoCellAnchor>
    <xdr:from>
      <xdr:col>23</xdr:col>
      <xdr:colOff>428625</xdr:colOff>
      <xdr:row>98</xdr:row>
      <xdr:rowOff>131237</xdr:rowOff>
    </xdr:from>
    <xdr:to>
      <xdr:col>23</xdr:col>
      <xdr:colOff>606425</xdr:colOff>
      <xdr:row>98</xdr:row>
      <xdr:rowOff>131237</xdr:rowOff>
    </xdr:to>
    <xdr:cxnSp macro="">
      <xdr:nvCxnSpPr>
        <xdr:cNvPr id="687" name="直線コネクタ 686"/>
        <xdr:cNvCxnSpPr/>
      </xdr:nvCxnSpPr>
      <xdr:spPr>
        <a:xfrm>
          <a:off x="16230600" y="16933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111579</xdr:rowOff>
    </xdr:from>
    <xdr:ext cx="599010" cy="259045"/>
    <xdr:sp macro="" textlink="">
      <xdr:nvSpPr>
        <xdr:cNvPr id="688" name="公債費最大値テキスト"/>
        <xdr:cNvSpPr txBox="1"/>
      </xdr:nvSpPr>
      <xdr:spPr>
        <a:xfrm>
          <a:off x="16370300" y="1554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513,976</a:t>
          </a:r>
          <a:endParaRPr kumimoji="1" lang="ja-JP" altLang="en-US" sz="1000" b="1">
            <a:latin typeface="ＭＳ Ｐゴシック"/>
          </a:endParaRPr>
        </a:p>
      </xdr:txBody>
    </xdr:sp>
    <xdr:clientData/>
  </xdr:oneCellAnchor>
  <xdr:twoCellAnchor>
    <xdr:from>
      <xdr:col>23</xdr:col>
      <xdr:colOff>428625</xdr:colOff>
      <xdr:row>91</xdr:row>
      <xdr:rowOff>164902</xdr:rowOff>
    </xdr:from>
    <xdr:to>
      <xdr:col>23</xdr:col>
      <xdr:colOff>606425</xdr:colOff>
      <xdr:row>91</xdr:row>
      <xdr:rowOff>164902</xdr:rowOff>
    </xdr:to>
    <xdr:cxnSp macro="">
      <xdr:nvCxnSpPr>
        <xdr:cNvPr id="689" name="直線コネクタ 688"/>
        <xdr:cNvCxnSpPr/>
      </xdr:nvCxnSpPr>
      <xdr:spPr>
        <a:xfrm>
          <a:off x="16230600" y="1576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74825</xdr:rowOff>
    </xdr:from>
    <xdr:to>
      <xdr:col>23</xdr:col>
      <xdr:colOff>517525</xdr:colOff>
      <xdr:row>98</xdr:row>
      <xdr:rowOff>108249</xdr:rowOff>
    </xdr:to>
    <xdr:cxnSp macro="">
      <xdr:nvCxnSpPr>
        <xdr:cNvPr id="690" name="直線コネクタ 689"/>
        <xdr:cNvCxnSpPr/>
      </xdr:nvCxnSpPr>
      <xdr:spPr>
        <a:xfrm>
          <a:off x="15481300" y="16876925"/>
          <a:ext cx="838200" cy="3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26863</xdr:rowOff>
    </xdr:from>
    <xdr:ext cx="599010" cy="259045"/>
    <xdr:sp macro="" textlink="">
      <xdr:nvSpPr>
        <xdr:cNvPr id="691" name="公債費平均値テキスト"/>
        <xdr:cNvSpPr txBox="1"/>
      </xdr:nvSpPr>
      <xdr:spPr>
        <a:xfrm>
          <a:off x="16370300" y="16486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112,145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3986</xdr:rowOff>
    </xdr:from>
    <xdr:to>
      <xdr:col>23</xdr:col>
      <xdr:colOff>568325</xdr:colOff>
      <xdr:row>97</xdr:row>
      <xdr:rowOff>105586</xdr:rowOff>
    </xdr:to>
    <xdr:sp macro="" textlink="">
      <xdr:nvSpPr>
        <xdr:cNvPr id="692" name="フローチャート : 判断 691"/>
        <xdr:cNvSpPr/>
      </xdr:nvSpPr>
      <xdr:spPr>
        <a:xfrm>
          <a:off x="16268700" y="16634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74713</xdr:rowOff>
    </xdr:from>
    <xdr:to>
      <xdr:col>22</xdr:col>
      <xdr:colOff>365125</xdr:colOff>
      <xdr:row>98</xdr:row>
      <xdr:rowOff>74825</xdr:rowOff>
    </xdr:to>
    <xdr:cxnSp macro="">
      <xdr:nvCxnSpPr>
        <xdr:cNvPr id="693" name="直線コネクタ 692"/>
        <xdr:cNvCxnSpPr/>
      </xdr:nvCxnSpPr>
      <xdr:spPr>
        <a:xfrm>
          <a:off x="14592300" y="16876813"/>
          <a:ext cx="889000" cy="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113745</xdr:rowOff>
    </xdr:from>
    <xdr:to>
      <xdr:col>22</xdr:col>
      <xdr:colOff>415925</xdr:colOff>
      <xdr:row>97</xdr:row>
      <xdr:rowOff>43895</xdr:rowOff>
    </xdr:to>
    <xdr:sp macro="" textlink="">
      <xdr:nvSpPr>
        <xdr:cNvPr id="694" name="フローチャート : 判断 693"/>
        <xdr:cNvSpPr/>
      </xdr:nvSpPr>
      <xdr:spPr>
        <a:xfrm>
          <a:off x="15430500" y="1657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60422</xdr:rowOff>
    </xdr:from>
    <xdr:ext cx="599010" cy="259045"/>
    <xdr:sp macro="" textlink="">
      <xdr:nvSpPr>
        <xdr:cNvPr id="695" name="テキスト ボックス 694"/>
        <xdr:cNvSpPr txBox="1"/>
      </xdr:nvSpPr>
      <xdr:spPr>
        <a:xfrm>
          <a:off x="15181794" y="1634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139,132</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74713</xdr:rowOff>
    </xdr:from>
    <xdr:to>
      <xdr:col>21</xdr:col>
      <xdr:colOff>161925</xdr:colOff>
      <xdr:row>98</xdr:row>
      <xdr:rowOff>75374</xdr:rowOff>
    </xdr:to>
    <xdr:cxnSp macro="">
      <xdr:nvCxnSpPr>
        <xdr:cNvPr id="696" name="直線コネクタ 695"/>
        <xdr:cNvCxnSpPr/>
      </xdr:nvCxnSpPr>
      <xdr:spPr>
        <a:xfrm flipV="1">
          <a:off x="13703300" y="16876813"/>
          <a:ext cx="889000" cy="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110572</xdr:rowOff>
    </xdr:from>
    <xdr:to>
      <xdr:col>21</xdr:col>
      <xdr:colOff>212725</xdr:colOff>
      <xdr:row>97</xdr:row>
      <xdr:rowOff>40722</xdr:rowOff>
    </xdr:to>
    <xdr:sp macro="" textlink="">
      <xdr:nvSpPr>
        <xdr:cNvPr id="697" name="フローチャート : 判断 696"/>
        <xdr:cNvSpPr/>
      </xdr:nvSpPr>
      <xdr:spPr>
        <a:xfrm>
          <a:off x="14541500" y="1656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57249</xdr:rowOff>
    </xdr:from>
    <xdr:ext cx="599010" cy="259045"/>
    <xdr:sp macro="" textlink="">
      <xdr:nvSpPr>
        <xdr:cNvPr id="698" name="テキスト ボックス 697"/>
        <xdr:cNvSpPr txBox="1"/>
      </xdr:nvSpPr>
      <xdr:spPr>
        <a:xfrm>
          <a:off x="14292794" y="1634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140,520</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73228</xdr:rowOff>
    </xdr:from>
    <xdr:to>
      <xdr:col>19</xdr:col>
      <xdr:colOff>644525</xdr:colOff>
      <xdr:row>98</xdr:row>
      <xdr:rowOff>75374</xdr:rowOff>
    </xdr:to>
    <xdr:cxnSp macro="">
      <xdr:nvCxnSpPr>
        <xdr:cNvPr id="699" name="直線コネクタ 698"/>
        <xdr:cNvCxnSpPr/>
      </xdr:nvCxnSpPr>
      <xdr:spPr>
        <a:xfrm>
          <a:off x="12814300" y="16875328"/>
          <a:ext cx="889000" cy="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94526</xdr:rowOff>
    </xdr:from>
    <xdr:to>
      <xdr:col>20</xdr:col>
      <xdr:colOff>9525</xdr:colOff>
      <xdr:row>97</xdr:row>
      <xdr:rowOff>24676</xdr:rowOff>
    </xdr:to>
    <xdr:sp macro="" textlink="">
      <xdr:nvSpPr>
        <xdr:cNvPr id="700" name="フローチャート : 判断 699"/>
        <xdr:cNvSpPr/>
      </xdr:nvSpPr>
      <xdr:spPr>
        <a:xfrm>
          <a:off x="13652500" y="165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41203</xdr:rowOff>
    </xdr:from>
    <xdr:ext cx="599010" cy="259045"/>
    <xdr:sp macro="" textlink="">
      <xdr:nvSpPr>
        <xdr:cNvPr id="701" name="テキスト ボックス 700"/>
        <xdr:cNvSpPr txBox="1"/>
      </xdr:nvSpPr>
      <xdr:spPr>
        <a:xfrm>
          <a:off x="13403794" y="16328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147,539</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85630</xdr:rowOff>
    </xdr:from>
    <xdr:to>
      <xdr:col>18</xdr:col>
      <xdr:colOff>492125</xdr:colOff>
      <xdr:row>97</xdr:row>
      <xdr:rowOff>15780</xdr:rowOff>
    </xdr:to>
    <xdr:sp macro="" textlink="">
      <xdr:nvSpPr>
        <xdr:cNvPr id="702" name="フローチャート : 判断 701"/>
        <xdr:cNvSpPr/>
      </xdr:nvSpPr>
      <xdr:spPr>
        <a:xfrm>
          <a:off x="12763500" y="1654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32307</xdr:rowOff>
    </xdr:from>
    <xdr:ext cx="599010" cy="259045"/>
    <xdr:sp macro="" textlink="">
      <xdr:nvSpPr>
        <xdr:cNvPr id="703" name="テキスト ボックス 702"/>
        <xdr:cNvSpPr txBox="1"/>
      </xdr:nvSpPr>
      <xdr:spPr>
        <a:xfrm>
          <a:off x="12514794" y="16320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151,430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57449</xdr:rowOff>
    </xdr:from>
    <xdr:to>
      <xdr:col>23</xdr:col>
      <xdr:colOff>568325</xdr:colOff>
      <xdr:row>98</xdr:row>
      <xdr:rowOff>159049</xdr:rowOff>
    </xdr:to>
    <xdr:sp macro="" textlink="">
      <xdr:nvSpPr>
        <xdr:cNvPr id="709" name="円/楕円 708"/>
        <xdr:cNvSpPr/>
      </xdr:nvSpPr>
      <xdr:spPr>
        <a:xfrm>
          <a:off x="16268700" y="1685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143826</xdr:rowOff>
    </xdr:from>
    <xdr:ext cx="534377" cy="259045"/>
    <xdr:sp macro="" textlink="">
      <xdr:nvSpPr>
        <xdr:cNvPr id="710" name="公債費該当値テキスト"/>
        <xdr:cNvSpPr txBox="1"/>
      </xdr:nvSpPr>
      <xdr:spPr>
        <a:xfrm>
          <a:off x="16370300" y="1677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13,758</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24025</xdr:rowOff>
    </xdr:from>
    <xdr:to>
      <xdr:col>22</xdr:col>
      <xdr:colOff>415925</xdr:colOff>
      <xdr:row>98</xdr:row>
      <xdr:rowOff>125625</xdr:rowOff>
    </xdr:to>
    <xdr:sp macro="" textlink="">
      <xdr:nvSpPr>
        <xdr:cNvPr id="711" name="円/楕円 710"/>
        <xdr:cNvSpPr/>
      </xdr:nvSpPr>
      <xdr:spPr>
        <a:xfrm>
          <a:off x="15430500" y="1682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116752</xdr:rowOff>
    </xdr:from>
    <xdr:ext cx="534377" cy="259045"/>
    <xdr:sp macro="" textlink="">
      <xdr:nvSpPr>
        <xdr:cNvPr id="712" name="テキスト ボックス 711"/>
        <xdr:cNvSpPr txBox="1"/>
      </xdr:nvSpPr>
      <xdr:spPr>
        <a:xfrm>
          <a:off x="15214111" y="1691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28,379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23913</xdr:rowOff>
    </xdr:from>
    <xdr:to>
      <xdr:col>21</xdr:col>
      <xdr:colOff>212725</xdr:colOff>
      <xdr:row>98</xdr:row>
      <xdr:rowOff>125513</xdr:rowOff>
    </xdr:to>
    <xdr:sp macro="" textlink="">
      <xdr:nvSpPr>
        <xdr:cNvPr id="713" name="円/楕円 712"/>
        <xdr:cNvSpPr/>
      </xdr:nvSpPr>
      <xdr:spPr>
        <a:xfrm>
          <a:off x="14541500" y="1682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116640</xdr:rowOff>
    </xdr:from>
    <xdr:ext cx="534377" cy="259045"/>
    <xdr:sp macro="" textlink="">
      <xdr:nvSpPr>
        <xdr:cNvPr id="714" name="テキスト ボックス 713"/>
        <xdr:cNvSpPr txBox="1"/>
      </xdr:nvSpPr>
      <xdr:spPr>
        <a:xfrm>
          <a:off x="14325111" y="1691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28,428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24574</xdr:rowOff>
    </xdr:from>
    <xdr:to>
      <xdr:col>20</xdr:col>
      <xdr:colOff>9525</xdr:colOff>
      <xdr:row>98</xdr:row>
      <xdr:rowOff>126174</xdr:rowOff>
    </xdr:to>
    <xdr:sp macro="" textlink="">
      <xdr:nvSpPr>
        <xdr:cNvPr id="715" name="円/楕円 714"/>
        <xdr:cNvSpPr/>
      </xdr:nvSpPr>
      <xdr:spPr>
        <a:xfrm>
          <a:off x="13652500" y="1682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117301</xdr:rowOff>
    </xdr:from>
    <xdr:ext cx="534377" cy="259045"/>
    <xdr:sp macro="" textlink="">
      <xdr:nvSpPr>
        <xdr:cNvPr id="716" name="テキスト ボックス 715"/>
        <xdr:cNvSpPr txBox="1"/>
      </xdr:nvSpPr>
      <xdr:spPr>
        <a:xfrm>
          <a:off x="13436111" y="1691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28,139</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22428</xdr:rowOff>
    </xdr:from>
    <xdr:to>
      <xdr:col>18</xdr:col>
      <xdr:colOff>492125</xdr:colOff>
      <xdr:row>98</xdr:row>
      <xdr:rowOff>124028</xdr:rowOff>
    </xdr:to>
    <xdr:sp macro="" textlink="">
      <xdr:nvSpPr>
        <xdr:cNvPr id="717" name="円/楕円 716"/>
        <xdr:cNvSpPr/>
      </xdr:nvSpPr>
      <xdr:spPr>
        <a:xfrm>
          <a:off x="12763500" y="1682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115155</xdr:rowOff>
    </xdr:from>
    <xdr:ext cx="534377" cy="259045"/>
    <xdr:sp macro="" textlink="">
      <xdr:nvSpPr>
        <xdr:cNvPr id="718" name="テキスト ボックス 717"/>
        <xdr:cNvSpPr txBox="1"/>
      </xdr:nvSpPr>
      <xdr:spPr>
        <a:xfrm>
          <a:off x="12547111" y="1691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29,078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2" name="テキスト ボックス 73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4" name="テキスト ボックス 73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6" name="テキスト ボックス 73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8" name="テキスト ボックス 73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45974</xdr:rowOff>
    </xdr:from>
    <xdr:to>
      <xdr:col>32</xdr:col>
      <xdr:colOff>186689</xdr:colOff>
      <xdr:row>39</xdr:row>
      <xdr:rowOff>44450</xdr:rowOff>
    </xdr:to>
    <xdr:cxnSp macro="">
      <xdr:nvCxnSpPr>
        <xdr:cNvPr id="742" name="直線コネクタ 741"/>
        <xdr:cNvCxnSpPr/>
      </xdr:nvCxnSpPr>
      <xdr:spPr>
        <a:xfrm flipV="1">
          <a:off x="22159595" y="5189474"/>
          <a:ext cx="1269" cy="1541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164101</xdr:rowOff>
    </xdr:from>
    <xdr:ext cx="469744" cy="259045"/>
    <xdr:sp macro="" textlink="">
      <xdr:nvSpPr>
        <xdr:cNvPr id="745" name="諸支出金最大値テキスト"/>
        <xdr:cNvSpPr txBox="1"/>
      </xdr:nvSpPr>
      <xdr:spPr>
        <a:xfrm>
          <a:off x="22212300" y="496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4,046</a:t>
          </a:r>
          <a:endParaRPr kumimoji="1" lang="ja-JP" altLang="en-US" sz="1000" b="1">
            <a:latin typeface="ＭＳ Ｐゴシック"/>
          </a:endParaRPr>
        </a:p>
      </xdr:txBody>
    </xdr:sp>
    <xdr:clientData/>
  </xdr:oneCellAnchor>
  <xdr:twoCellAnchor>
    <xdr:from>
      <xdr:col>32</xdr:col>
      <xdr:colOff>98425</xdr:colOff>
      <xdr:row>30</xdr:row>
      <xdr:rowOff>45974</xdr:rowOff>
    </xdr:from>
    <xdr:to>
      <xdr:col>32</xdr:col>
      <xdr:colOff>276225</xdr:colOff>
      <xdr:row>30</xdr:row>
      <xdr:rowOff>45974</xdr:rowOff>
    </xdr:to>
    <xdr:cxnSp macro="">
      <xdr:nvCxnSpPr>
        <xdr:cNvPr id="746" name="直線コネクタ 745"/>
        <xdr:cNvCxnSpPr/>
      </xdr:nvCxnSpPr>
      <xdr:spPr>
        <a:xfrm>
          <a:off x="22072600" y="5189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7" name="直線コネクタ 74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131208</xdr:rowOff>
    </xdr:from>
    <xdr:ext cx="378565" cy="259045"/>
    <xdr:sp macro="" textlink="">
      <xdr:nvSpPr>
        <xdr:cNvPr id="748" name="諸支出金平均値テキスト"/>
        <xdr:cNvSpPr txBox="1"/>
      </xdr:nvSpPr>
      <xdr:spPr>
        <a:xfrm>
          <a:off x="22212300" y="64748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108331</xdr:rowOff>
    </xdr:from>
    <xdr:to>
      <xdr:col>32</xdr:col>
      <xdr:colOff>238125</xdr:colOff>
      <xdr:row>39</xdr:row>
      <xdr:rowOff>38481</xdr:rowOff>
    </xdr:to>
    <xdr:sp macro="" textlink="">
      <xdr:nvSpPr>
        <xdr:cNvPr id="749" name="フローチャート : 判断 748"/>
        <xdr:cNvSpPr/>
      </xdr:nvSpPr>
      <xdr:spPr>
        <a:xfrm>
          <a:off x="22110700" y="662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0" name="直線コネクタ 74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113665</xdr:rowOff>
    </xdr:from>
    <xdr:to>
      <xdr:col>31</xdr:col>
      <xdr:colOff>85725</xdr:colOff>
      <xdr:row>39</xdr:row>
      <xdr:rowOff>43815</xdr:rowOff>
    </xdr:to>
    <xdr:sp macro="" textlink="">
      <xdr:nvSpPr>
        <xdr:cNvPr id="751" name="フローチャート : 判断 750"/>
        <xdr:cNvSpPr/>
      </xdr:nvSpPr>
      <xdr:spPr>
        <a:xfrm>
          <a:off x="21272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60342</xdr:rowOff>
    </xdr:from>
    <xdr:ext cx="378565" cy="259045"/>
    <xdr:sp macro="" textlink="">
      <xdr:nvSpPr>
        <xdr:cNvPr id="752" name="テキスト ボックス 751"/>
        <xdr:cNvSpPr txBox="1"/>
      </xdr:nvSpPr>
      <xdr:spPr>
        <a:xfrm>
          <a:off x="21134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3" name="直線コネクタ 75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47752</xdr:rowOff>
    </xdr:from>
    <xdr:to>
      <xdr:col>29</xdr:col>
      <xdr:colOff>568325</xdr:colOff>
      <xdr:row>38</xdr:row>
      <xdr:rowOff>149352</xdr:rowOff>
    </xdr:to>
    <xdr:sp macro="" textlink="">
      <xdr:nvSpPr>
        <xdr:cNvPr id="754" name="フローチャート : 判断 753"/>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165879</xdr:rowOff>
    </xdr:from>
    <xdr:ext cx="378565" cy="259045"/>
    <xdr:sp macro="" textlink="">
      <xdr:nvSpPr>
        <xdr:cNvPr id="755" name="テキスト ボックス 754"/>
        <xdr:cNvSpPr txBox="1"/>
      </xdr:nvSpPr>
      <xdr:spPr>
        <a:xfrm>
          <a:off x="20245017" y="6338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6" name="直線コネクタ 75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889</xdr:rowOff>
    </xdr:from>
    <xdr:to>
      <xdr:col>28</xdr:col>
      <xdr:colOff>365125</xdr:colOff>
      <xdr:row>35</xdr:row>
      <xdr:rowOff>102489</xdr:rowOff>
    </xdr:to>
    <xdr:sp macro="" textlink="">
      <xdr:nvSpPr>
        <xdr:cNvPr id="757" name="フローチャート : 判断 756"/>
        <xdr:cNvSpPr/>
      </xdr:nvSpPr>
      <xdr:spPr>
        <a:xfrm>
          <a:off x="19494500" y="600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33</xdr:row>
      <xdr:rowOff>119016</xdr:rowOff>
    </xdr:from>
    <xdr:ext cx="469744" cy="259045"/>
    <xdr:sp macro="" textlink="">
      <xdr:nvSpPr>
        <xdr:cNvPr id="758" name="テキスト ボックス 757"/>
        <xdr:cNvSpPr txBox="1"/>
      </xdr:nvSpPr>
      <xdr:spPr>
        <a:xfrm>
          <a:off x="19310427" y="5776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1,781</a:t>
          </a:r>
          <a:endParaRPr kumimoji="1" lang="ja-JP" altLang="en-US" sz="1000" b="1">
            <a:solidFill>
              <a:srgbClr val="000080"/>
            </a:solidFill>
            <a:latin typeface="ＭＳ Ｐゴシック"/>
          </a:endParaRPr>
        </a:p>
      </xdr:txBody>
    </xdr:sp>
    <xdr:clientData/>
  </xdr:oneCellAnchor>
  <xdr:twoCellAnchor>
    <xdr:from>
      <xdr:col>27</xdr:col>
      <xdr:colOff>60325</xdr:colOff>
      <xdr:row>35</xdr:row>
      <xdr:rowOff>107569</xdr:rowOff>
    </xdr:from>
    <xdr:to>
      <xdr:col>27</xdr:col>
      <xdr:colOff>161925</xdr:colOff>
      <xdr:row>36</xdr:row>
      <xdr:rowOff>37719</xdr:rowOff>
    </xdr:to>
    <xdr:sp macro="" textlink="">
      <xdr:nvSpPr>
        <xdr:cNvPr id="759" name="フローチャート : 判断 758"/>
        <xdr:cNvSpPr/>
      </xdr:nvSpPr>
      <xdr:spPr>
        <a:xfrm>
          <a:off x="18605500" y="610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54246</xdr:rowOff>
    </xdr:from>
    <xdr:ext cx="469744" cy="259045"/>
    <xdr:sp macro="" textlink="">
      <xdr:nvSpPr>
        <xdr:cNvPr id="760" name="テキスト ボックス 759"/>
        <xdr:cNvSpPr txBox="1"/>
      </xdr:nvSpPr>
      <xdr:spPr>
        <a:xfrm>
          <a:off x="18421427" y="5883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6" name="円/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86758</xdr:rowOff>
    </xdr:from>
    <xdr:ext cx="249299" cy="259045"/>
    <xdr:sp macro="" textlink="">
      <xdr:nvSpPr>
        <xdr:cNvPr id="767" name="諸支出金該当値テキスト"/>
        <xdr:cNvSpPr txBox="1"/>
      </xdr:nvSpPr>
      <xdr:spPr>
        <a:xfrm>
          <a:off x="22212300" y="66018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8" name="円/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9" name="テキスト ボックス 76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0" name="円/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1" name="テキスト ボックス 77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2" name="円/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3" name="テキスト ボックス 77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4" name="円/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5" name="テキスト ボックス 77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8" name="フローチャート :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0" name="フローチャート :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1" name="テキスト ボックス 80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3" name="フローチャート :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4" name="テキスト ボックス 80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6" name="フローチャート :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7" name="テキスト ボックス 80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8" name="フローチャート :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9" name="テキスト ボックス 80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5" name="円/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7" name="円/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8" name="テキスト ボックス 81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9" name="円/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0" name="テキスト ボックス 81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1" name="円/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2" name="テキスト ボックス 82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3" name="円/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4" name="テキスト ボックス 82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類似団体と比較すると、消防費、教育費が高い数値となっています。</a:t>
          </a:r>
          <a:endParaRPr kumimoji="1" lang="en-US" altLang="ja-JP" sz="1300">
            <a:latin typeface="ＭＳ Ｐゴシック"/>
          </a:endParaRPr>
        </a:p>
        <a:p>
          <a:r>
            <a:rPr kumimoji="1" lang="ja-JP" altLang="en-US" sz="1300">
              <a:latin typeface="ＭＳ Ｐゴシック"/>
            </a:rPr>
            <a:t>消防費については、本村は、海抜ゼロメートル地帯という地理的な要因があり、ひとたび自然災害が発生した場合には、甚大な被害が予想されていることから、本村では、発生が懸念される東南海地震や内水氾濫が予想される台風、豪雨等から住民の生命を守るため、各地域に一時避難所を建設していますので、近年、突出して増加傾向にあります。この一時避難所は、数年度のうちに村内の全地域に整備が進められるため、消防費は５年程度で平均的な数値に戻ることが予想されます。</a:t>
          </a:r>
          <a:endParaRPr kumimoji="1" lang="en-US" altLang="ja-JP" sz="1300">
            <a:latin typeface="ＭＳ Ｐゴシック"/>
          </a:endParaRPr>
        </a:p>
        <a:p>
          <a:r>
            <a:rPr kumimoji="1" lang="ja-JP" altLang="en-US" sz="1300">
              <a:latin typeface="ＭＳ Ｐゴシック"/>
            </a:rPr>
            <a:t>教育費については、本村は、小中一貫教育校を設置し、英語教育に重点的に取り組む等、従来から重点的に予算配分をしてまいりました。とりわけ、平成</a:t>
          </a:r>
          <a:r>
            <a:rPr kumimoji="1" lang="en-US" altLang="ja-JP" sz="1300">
              <a:latin typeface="ＭＳ Ｐゴシック"/>
            </a:rPr>
            <a:t>27</a:t>
          </a:r>
          <a:r>
            <a:rPr kumimoji="1" lang="ja-JP" altLang="en-US" sz="1300">
              <a:latin typeface="ＭＳ Ｐゴシック"/>
            </a:rPr>
            <a:t>年度は、特別支援教室のための拡幅工事があったほか、ＩＣＴ教育を推進するため、全生徒にタブレットＰＣを配備したことに伴い、特に増加しました。次年度以降は、平均的な数値に戻ることが予想されます。</a:t>
          </a:r>
          <a:endParaRPr kumimoji="1" lang="en-US" altLang="ja-JP"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愛知県飛島村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財政調整基金残高については、小規模自治体ながらも財政上のサスティナビリティを確保しています。今後は平成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年度に策定した公共施設等総合管理計画に基づき、将来の施設改修、施設更新のための財源として特定目的基金に重点的に積み立てを行う方針としています。また、平成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は、繰越事業が多かったため、実質収支額が減少しました。この繰越事業の財源として、財政調整基金の取り崩し等の赤字要素が増えたため、結果として実質単年度収支が赤字になりましたが翌年度以降は改善する見込みで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愛知県飛島村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特別会計によっては、一般会計からの財源補てんがなければ運営できないものもあり、受益者負担の見直し等によって、さらなる収支の改善がもとめられます。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今後も、特別会計を含めた全体的な財政運営に努めてまいります。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また、実質赤字比率に係る黒字額のうち、一般会計が大きく減少したのは、繰越事業が多くあったこと等によるもので、次年度以降は増加傾向に転ずると考えられます。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実質赤字比率に係る黒字額のうち、介護保険特別会計（保険事業勘定）が増加したのは、起債等により翌年度以降の保険財源を確保したことにより、繰越額が増加したためです。</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AC18" sqref="AC18:AG18"/>
    </sheetView>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6408562</v>
      </c>
      <c r="BO4" s="379"/>
      <c r="BP4" s="379"/>
      <c r="BQ4" s="379"/>
      <c r="BR4" s="379"/>
      <c r="BS4" s="379"/>
      <c r="BT4" s="379"/>
      <c r="BU4" s="380"/>
      <c r="BV4" s="378">
        <v>5976670</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1.1000000000000001</v>
      </c>
      <c r="CU4" s="385"/>
      <c r="CV4" s="385"/>
      <c r="CW4" s="385"/>
      <c r="CX4" s="385"/>
      <c r="CY4" s="385"/>
      <c r="CZ4" s="385"/>
      <c r="DA4" s="386"/>
      <c r="DB4" s="384">
        <v>6.5</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5857083</v>
      </c>
      <c r="BO5" s="416"/>
      <c r="BP5" s="416"/>
      <c r="BQ5" s="416"/>
      <c r="BR5" s="416"/>
      <c r="BS5" s="416"/>
      <c r="BT5" s="416"/>
      <c r="BU5" s="417"/>
      <c r="BV5" s="415">
        <v>5651991</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64.900000000000006</v>
      </c>
      <c r="CU5" s="413"/>
      <c r="CV5" s="413"/>
      <c r="CW5" s="413"/>
      <c r="CX5" s="413"/>
      <c r="CY5" s="413"/>
      <c r="CZ5" s="413"/>
      <c r="DA5" s="414"/>
      <c r="DB5" s="412">
        <v>65.7</v>
      </c>
      <c r="DC5" s="413"/>
      <c r="DD5" s="413"/>
      <c r="DE5" s="413"/>
      <c r="DF5" s="413"/>
      <c r="DG5" s="413"/>
      <c r="DH5" s="413"/>
      <c r="DI5" s="414"/>
      <c r="DJ5" s="137"/>
      <c r="DK5" s="137"/>
      <c r="DL5" s="137"/>
      <c r="DM5" s="137"/>
      <c r="DN5" s="137"/>
      <c r="DO5" s="137"/>
    </row>
    <row r="6" spans="1:119" ht="18.75" customHeight="1" x14ac:dyDescent="0.15">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86</v>
      </c>
      <c r="AV6" s="448"/>
      <c r="AW6" s="448"/>
      <c r="AX6" s="448"/>
      <c r="AY6" s="449" t="s">
        <v>87</v>
      </c>
      <c r="AZ6" s="450"/>
      <c r="BA6" s="450"/>
      <c r="BB6" s="450"/>
      <c r="BC6" s="450"/>
      <c r="BD6" s="450"/>
      <c r="BE6" s="450"/>
      <c r="BF6" s="450"/>
      <c r="BG6" s="450"/>
      <c r="BH6" s="450"/>
      <c r="BI6" s="450"/>
      <c r="BJ6" s="450"/>
      <c r="BK6" s="450"/>
      <c r="BL6" s="450"/>
      <c r="BM6" s="451"/>
      <c r="BN6" s="415">
        <v>551479</v>
      </c>
      <c r="BO6" s="416"/>
      <c r="BP6" s="416"/>
      <c r="BQ6" s="416"/>
      <c r="BR6" s="416"/>
      <c r="BS6" s="416"/>
      <c r="BT6" s="416"/>
      <c r="BU6" s="417"/>
      <c r="BV6" s="415">
        <v>324679</v>
      </c>
      <c r="BW6" s="416"/>
      <c r="BX6" s="416"/>
      <c r="BY6" s="416"/>
      <c r="BZ6" s="416"/>
      <c r="CA6" s="416"/>
      <c r="CB6" s="416"/>
      <c r="CC6" s="417"/>
      <c r="CD6" s="418" t="s">
        <v>88</v>
      </c>
      <c r="CE6" s="419"/>
      <c r="CF6" s="419"/>
      <c r="CG6" s="419"/>
      <c r="CH6" s="419"/>
      <c r="CI6" s="419"/>
      <c r="CJ6" s="419"/>
      <c r="CK6" s="419"/>
      <c r="CL6" s="419"/>
      <c r="CM6" s="419"/>
      <c r="CN6" s="419"/>
      <c r="CO6" s="419"/>
      <c r="CP6" s="419"/>
      <c r="CQ6" s="419"/>
      <c r="CR6" s="419"/>
      <c r="CS6" s="420"/>
      <c r="CT6" s="452">
        <v>64.900000000000006</v>
      </c>
      <c r="CU6" s="453"/>
      <c r="CV6" s="453"/>
      <c r="CW6" s="453"/>
      <c r="CX6" s="453"/>
      <c r="CY6" s="453"/>
      <c r="CZ6" s="453"/>
      <c r="DA6" s="454"/>
      <c r="DB6" s="452">
        <v>65.7</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89</v>
      </c>
      <c r="AN7" s="445"/>
      <c r="AO7" s="445"/>
      <c r="AP7" s="445"/>
      <c r="AQ7" s="445"/>
      <c r="AR7" s="445"/>
      <c r="AS7" s="445"/>
      <c r="AT7" s="446"/>
      <c r="AU7" s="447" t="s">
        <v>78</v>
      </c>
      <c r="AV7" s="448"/>
      <c r="AW7" s="448"/>
      <c r="AX7" s="448"/>
      <c r="AY7" s="449" t="s">
        <v>90</v>
      </c>
      <c r="AZ7" s="450"/>
      <c r="BA7" s="450"/>
      <c r="BB7" s="450"/>
      <c r="BC7" s="450"/>
      <c r="BD7" s="450"/>
      <c r="BE7" s="450"/>
      <c r="BF7" s="450"/>
      <c r="BG7" s="450"/>
      <c r="BH7" s="450"/>
      <c r="BI7" s="450"/>
      <c r="BJ7" s="450"/>
      <c r="BK7" s="450"/>
      <c r="BL7" s="450"/>
      <c r="BM7" s="451"/>
      <c r="BN7" s="415">
        <v>504188</v>
      </c>
      <c r="BO7" s="416"/>
      <c r="BP7" s="416"/>
      <c r="BQ7" s="416"/>
      <c r="BR7" s="416"/>
      <c r="BS7" s="416"/>
      <c r="BT7" s="416"/>
      <c r="BU7" s="417"/>
      <c r="BV7" s="415">
        <v>53535</v>
      </c>
      <c r="BW7" s="416"/>
      <c r="BX7" s="416"/>
      <c r="BY7" s="416"/>
      <c r="BZ7" s="416"/>
      <c r="CA7" s="416"/>
      <c r="CB7" s="416"/>
      <c r="CC7" s="417"/>
      <c r="CD7" s="418" t="s">
        <v>91</v>
      </c>
      <c r="CE7" s="419"/>
      <c r="CF7" s="419"/>
      <c r="CG7" s="419"/>
      <c r="CH7" s="419"/>
      <c r="CI7" s="419"/>
      <c r="CJ7" s="419"/>
      <c r="CK7" s="419"/>
      <c r="CL7" s="419"/>
      <c r="CM7" s="419"/>
      <c r="CN7" s="419"/>
      <c r="CO7" s="419"/>
      <c r="CP7" s="419"/>
      <c r="CQ7" s="419"/>
      <c r="CR7" s="419"/>
      <c r="CS7" s="420"/>
      <c r="CT7" s="415">
        <v>4396466</v>
      </c>
      <c r="CU7" s="416"/>
      <c r="CV7" s="416"/>
      <c r="CW7" s="416"/>
      <c r="CX7" s="416"/>
      <c r="CY7" s="416"/>
      <c r="CZ7" s="416"/>
      <c r="DA7" s="417"/>
      <c r="DB7" s="415">
        <v>4188680</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92</v>
      </c>
      <c r="AN8" s="445"/>
      <c r="AO8" s="445"/>
      <c r="AP8" s="445"/>
      <c r="AQ8" s="445"/>
      <c r="AR8" s="445"/>
      <c r="AS8" s="445"/>
      <c r="AT8" s="446"/>
      <c r="AU8" s="447" t="s">
        <v>78</v>
      </c>
      <c r="AV8" s="448"/>
      <c r="AW8" s="448"/>
      <c r="AX8" s="448"/>
      <c r="AY8" s="449" t="s">
        <v>93</v>
      </c>
      <c r="AZ8" s="450"/>
      <c r="BA8" s="450"/>
      <c r="BB8" s="450"/>
      <c r="BC8" s="450"/>
      <c r="BD8" s="450"/>
      <c r="BE8" s="450"/>
      <c r="BF8" s="450"/>
      <c r="BG8" s="450"/>
      <c r="BH8" s="450"/>
      <c r="BI8" s="450"/>
      <c r="BJ8" s="450"/>
      <c r="BK8" s="450"/>
      <c r="BL8" s="450"/>
      <c r="BM8" s="451"/>
      <c r="BN8" s="415">
        <v>47291</v>
      </c>
      <c r="BO8" s="416"/>
      <c r="BP8" s="416"/>
      <c r="BQ8" s="416"/>
      <c r="BR8" s="416"/>
      <c r="BS8" s="416"/>
      <c r="BT8" s="416"/>
      <c r="BU8" s="417"/>
      <c r="BV8" s="415">
        <v>271144</v>
      </c>
      <c r="BW8" s="416"/>
      <c r="BX8" s="416"/>
      <c r="BY8" s="416"/>
      <c r="BZ8" s="416"/>
      <c r="CA8" s="416"/>
      <c r="CB8" s="416"/>
      <c r="CC8" s="417"/>
      <c r="CD8" s="418" t="s">
        <v>94</v>
      </c>
      <c r="CE8" s="419"/>
      <c r="CF8" s="419"/>
      <c r="CG8" s="419"/>
      <c r="CH8" s="419"/>
      <c r="CI8" s="419"/>
      <c r="CJ8" s="419"/>
      <c r="CK8" s="419"/>
      <c r="CL8" s="419"/>
      <c r="CM8" s="419"/>
      <c r="CN8" s="419"/>
      <c r="CO8" s="419"/>
      <c r="CP8" s="419"/>
      <c r="CQ8" s="419"/>
      <c r="CR8" s="419"/>
      <c r="CS8" s="420"/>
      <c r="CT8" s="455">
        <v>2.09</v>
      </c>
      <c r="CU8" s="456"/>
      <c r="CV8" s="456"/>
      <c r="CW8" s="456"/>
      <c r="CX8" s="456"/>
      <c r="CY8" s="456"/>
      <c r="CZ8" s="456"/>
      <c r="DA8" s="457"/>
      <c r="DB8" s="455">
        <v>2.0699999999999998</v>
      </c>
      <c r="DC8" s="456"/>
      <c r="DD8" s="456"/>
      <c r="DE8" s="456"/>
      <c r="DF8" s="456"/>
      <c r="DG8" s="456"/>
      <c r="DH8" s="456"/>
      <c r="DI8" s="457"/>
      <c r="DJ8" s="137"/>
      <c r="DK8" s="137"/>
      <c r="DL8" s="137"/>
      <c r="DM8" s="137"/>
      <c r="DN8" s="137"/>
      <c r="DO8" s="137"/>
    </row>
    <row r="9" spans="1:119" ht="18.75" customHeight="1" thickBot="1" x14ac:dyDescent="0.2">
      <c r="A9" s="138"/>
      <c r="B9" s="409" t="s">
        <v>95</v>
      </c>
      <c r="C9" s="410"/>
      <c r="D9" s="410"/>
      <c r="E9" s="410"/>
      <c r="F9" s="410"/>
      <c r="G9" s="410"/>
      <c r="H9" s="410"/>
      <c r="I9" s="410"/>
      <c r="J9" s="410"/>
      <c r="K9" s="458"/>
      <c r="L9" s="459" t="s">
        <v>96</v>
      </c>
      <c r="M9" s="460"/>
      <c r="N9" s="460"/>
      <c r="O9" s="460"/>
      <c r="P9" s="460"/>
      <c r="Q9" s="461"/>
      <c r="R9" s="462">
        <v>4397</v>
      </c>
      <c r="S9" s="463"/>
      <c r="T9" s="463"/>
      <c r="U9" s="463"/>
      <c r="V9" s="464"/>
      <c r="W9" s="372" t="s">
        <v>97</v>
      </c>
      <c r="X9" s="373"/>
      <c r="Y9" s="373"/>
      <c r="Z9" s="373"/>
      <c r="AA9" s="373"/>
      <c r="AB9" s="373"/>
      <c r="AC9" s="373"/>
      <c r="AD9" s="373"/>
      <c r="AE9" s="373"/>
      <c r="AF9" s="373"/>
      <c r="AG9" s="373"/>
      <c r="AH9" s="373"/>
      <c r="AI9" s="373"/>
      <c r="AJ9" s="373"/>
      <c r="AK9" s="373"/>
      <c r="AL9" s="374"/>
      <c r="AM9" s="444" t="s">
        <v>98</v>
      </c>
      <c r="AN9" s="445"/>
      <c r="AO9" s="445"/>
      <c r="AP9" s="445"/>
      <c r="AQ9" s="445"/>
      <c r="AR9" s="445"/>
      <c r="AS9" s="445"/>
      <c r="AT9" s="446"/>
      <c r="AU9" s="447" t="s">
        <v>86</v>
      </c>
      <c r="AV9" s="448"/>
      <c r="AW9" s="448"/>
      <c r="AX9" s="448"/>
      <c r="AY9" s="449" t="s">
        <v>99</v>
      </c>
      <c r="AZ9" s="450"/>
      <c r="BA9" s="450"/>
      <c r="BB9" s="450"/>
      <c r="BC9" s="450"/>
      <c r="BD9" s="450"/>
      <c r="BE9" s="450"/>
      <c r="BF9" s="450"/>
      <c r="BG9" s="450"/>
      <c r="BH9" s="450"/>
      <c r="BI9" s="450"/>
      <c r="BJ9" s="450"/>
      <c r="BK9" s="450"/>
      <c r="BL9" s="450"/>
      <c r="BM9" s="451"/>
      <c r="BN9" s="415">
        <v>-223853</v>
      </c>
      <c r="BO9" s="416"/>
      <c r="BP9" s="416"/>
      <c r="BQ9" s="416"/>
      <c r="BR9" s="416"/>
      <c r="BS9" s="416"/>
      <c r="BT9" s="416"/>
      <c r="BU9" s="417"/>
      <c r="BV9" s="415">
        <v>7191</v>
      </c>
      <c r="BW9" s="416"/>
      <c r="BX9" s="416"/>
      <c r="BY9" s="416"/>
      <c r="BZ9" s="416"/>
      <c r="CA9" s="416"/>
      <c r="CB9" s="416"/>
      <c r="CC9" s="417"/>
      <c r="CD9" s="418" t="s">
        <v>100</v>
      </c>
      <c r="CE9" s="419"/>
      <c r="CF9" s="419"/>
      <c r="CG9" s="419"/>
      <c r="CH9" s="419"/>
      <c r="CI9" s="419"/>
      <c r="CJ9" s="419"/>
      <c r="CK9" s="419"/>
      <c r="CL9" s="419"/>
      <c r="CM9" s="419"/>
      <c r="CN9" s="419"/>
      <c r="CO9" s="419"/>
      <c r="CP9" s="419"/>
      <c r="CQ9" s="419"/>
      <c r="CR9" s="419"/>
      <c r="CS9" s="420"/>
      <c r="CT9" s="412">
        <v>1.2</v>
      </c>
      <c r="CU9" s="413"/>
      <c r="CV9" s="413"/>
      <c r="CW9" s="413"/>
      <c r="CX9" s="413"/>
      <c r="CY9" s="413"/>
      <c r="CZ9" s="413"/>
      <c r="DA9" s="414"/>
      <c r="DB9" s="412">
        <v>2.6</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101</v>
      </c>
      <c r="M10" s="445"/>
      <c r="N10" s="445"/>
      <c r="O10" s="445"/>
      <c r="P10" s="445"/>
      <c r="Q10" s="446"/>
      <c r="R10" s="466">
        <v>4525</v>
      </c>
      <c r="S10" s="467"/>
      <c r="T10" s="467"/>
      <c r="U10" s="467"/>
      <c r="V10" s="468"/>
      <c r="W10" s="403"/>
      <c r="X10" s="404"/>
      <c r="Y10" s="404"/>
      <c r="Z10" s="404"/>
      <c r="AA10" s="404"/>
      <c r="AB10" s="404"/>
      <c r="AC10" s="404"/>
      <c r="AD10" s="404"/>
      <c r="AE10" s="404"/>
      <c r="AF10" s="404"/>
      <c r="AG10" s="404"/>
      <c r="AH10" s="404"/>
      <c r="AI10" s="404"/>
      <c r="AJ10" s="404"/>
      <c r="AK10" s="404"/>
      <c r="AL10" s="407"/>
      <c r="AM10" s="444" t="s">
        <v>102</v>
      </c>
      <c r="AN10" s="445"/>
      <c r="AO10" s="445"/>
      <c r="AP10" s="445"/>
      <c r="AQ10" s="445"/>
      <c r="AR10" s="445"/>
      <c r="AS10" s="445"/>
      <c r="AT10" s="446"/>
      <c r="AU10" s="447" t="s">
        <v>78</v>
      </c>
      <c r="AV10" s="448"/>
      <c r="AW10" s="448"/>
      <c r="AX10" s="448"/>
      <c r="AY10" s="449" t="s">
        <v>103</v>
      </c>
      <c r="AZ10" s="450"/>
      <c r="BA10" s="450"/>
      <c r="BB10" s="450"/>
      <c r="BC10" s="450"/>
      <c r="BD10" s="450"/>
      <c r="BE10" s="450"/>
      <c r="BF10" s="450"/>
      <c r="BG10" s="450"/>
      <c r="BH10" s="450"/>
      <c r="BI10" s="450"/>
      <c r="BJ10" s="450"/>
      <c r="BK10" s="450"/>
      <c r="BL10" s="450"/>
      <c r="BM10" s="451"/>
      <c r="BN10" s="415">
        <v>14439</v>
      </c>
      <c r="BO10" s="416"/>
      <c r="BP10" s="416"/>
      <c r="BQ10" s="416"/>
      <c r="BR10" s="416"/>
      <c r="BS10" s="416"/>
      <c r="BT10" s="416"/>
      <c r="BU10" s="417"/>
      <c r="BV10" s="415">
        <v>430336</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78</v>
      </c>
      <c r="AV11" s="448"/>
      <c r="AW11" s="448"/>
      <c r="AX11" s="448"/>
      <c r="AY11" s="449" t="s">
        <v>108</v>
      </c>
      <c r="AZ11" s="450"/>
      <c r="BA11" s="450"/>
      <c r="BB11" s="450"/>
      <c r="BC11" s="450"/>
      <c r="BD11" s="450"/>
      <c r="BE11" s="450"/>
      <c r="BF11" s="450"/>
      <c r="BG11" s="450"/>
      <c r="BH11" s="450"/>
      <c r="BI11" s="450"/>
      <c r="BJ11" s="450"/>
      <c r="BK11" s="450"/>
      <c r="BL11" s="450"/>
      <c r="BM11" s="451"/>
      <c r="BN11" s="415" t="s">
        <v>109</v>
      </c>
      <c r="BO11" s="416"/>
      <c r="BP11" s="416"/>
      <c r="BQ11" s="416"/>
      <c r="BR11" s="416"/>
      <c r="BS11" s="416"/>
      <c r="BT11" s="416"/>
      <c r="BU11" s="417"/>
      <c r="BV11" s="415" t="s">
        <v>109</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x14ac:dyDescent="0.15">
      <c r="A12" s="138"/>
      <c r="B12" s="475" t="s">
        <v>111</v>
      </c>
      <c r="C12" s="476"/>
      <c r="D12" s="476"/>
      <c r="E12" s="476"/>
      <c r="F12" s="476"/>
      <c r="G12" s="476"/>
      <c r="H12" s="476"/>
      <c r="I12" s="476"/>
      <c r="J12" s="476"/>
      <c r="K12" s="477"/>
      <c r="L12" s="484" t="s">
        <v>112</v>
      </c>
      <c r="M12" s="485"/>
      <c r="N12" s="485"/>
      <c r="O12" s="485"/>
      <c r="P12" s="485"/>
      <c r="Q12" s="486"/>
      <c r="R12" s="487">
        <v>4579</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t="s">
        <v>118</v>
      </c>
      <c r="BO12" s="416"/>
      <c r="BP12" s="416"/>
      <c r="BQ12" s="416"/>
      <c r="BR12" s="416"/>
      <c r="BS12" s="416"/>
      <c r="BT12" s="416"/>
      <c r="BU12" s="417"/>
      <c r="BV12" s="415" t="s">
        <v>118</v>
      </c>
      <c r="BW12" s="416"/>
      <c r="BX12" s="416"/>
      <c r="BY12" s="416"/>
      <c r="BZ12" s="416"/>
      <c r="CA12" s="416"/>
      <c r="CB12" s="416"/>
      <c r="CC12" s="417"/>
      <c r="CD12" s="418" t="s">
        <v>119</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120</v>
      </c>
      <c r="N13" s="504"/>
      <c r="O13" s="504"/>
      <c r="P13" s="504"/>
      <c r="Q13" s="505"/>
      <c r="R13" s="496">
        <v>4398</v>
      </c>
      <c r="S13" s="497"/>
      <c r="T13" s="497"/>
      <c r="U13" s="497"/>
      <c r="V13" s="498"/>
      <c r="W13" s="431" t="s">
        <v>121</v>
      </c>
      <c r="X13" s="432"/>
      <c r="Y13" s="432"/>
      <c r="Z13" s="432"/>
      <c r="AA13" s="432"/>
      <c r="AB13" s="422"/>
      <c r="AC13" s="466">
        <v>328</v>
      </c>
      <c r="AD13" s="467"/>
      <c r="AE13" s="467"/>
      <c r="AF13" s="467"/>
      <c r="AG13" s="506"/>
      <c r="AH13" s="466">
        <v>344</v>
      </c>
      <c r="AI13" s="467"/>
      <c r="AJ13" s="467"/>
      <c r="AK13" s="467"/>
      <c r="AL13" s="468"/>
      <c r="AM13" s="444" t="s">
        <v>122</v>
      </c>
      <c r="AN13" s="445"/>
      <c r="AO13" s="445"/>
      <c r="AP13" s="445"/>
      <c r="AQ13" s="445"/>
      <c r="AR13" s="445"/>
      <c r="AS13" s="445"/>
      <c r="AT13" s="446"/>
      <c r="AU13" s="447" t="s">
        <v>123</v>
      </c>
      <c r="AV13" s="448"/>
      <c r="AW13" s="448"/>
      <c r="AX13" s="448"/>
      <c r="AY13" s="449" t="s">
        <v>124</v>
      </c>
      <c r="AZ13" s="450"/>
      <c r="BA13" s="450"/>
      <c r="BB13" s="450"/>
      <c r="BC13" s="450"/>
      <c r="BD13" s="450"/>
      <c r="BE13" s="450"/>
      <c r="BF13" s="450"/>
      <c r="BG13" s="450"/>
      <c r="BH13" s="450"/>
      <c r="BI13" s="450"/>
      <c r="BJ13" s="450"/>
      <c r="BK13" s="450"/>
      <c r="BL13" s="450"/>
      <c r="BM13" s="451"/>
      <c r="BN13" s="415">
        <v>-209414</v>
      </c>
      <c r="BO13" s="416"/>
      <c r="BP13" s="416"/>
      <c r="BQ13" s="416"/>
      <c r="BR13" s="416"/>
      <c r="BS13" s="416"/>
      <c r="BT13" s="416"/>
      <c r="BU13" s="417"/>
      <c r="BV13" s="415">
        <v>437527</v>
      </c>
      <c r="BW13" s="416"/>
      <c r="BX13" s="416"/>
      <c r="BY13" s="416"/>
      <c r="BZ13" s="416"/>
      <c r="CA13" s="416"/>
      <c r="CB13" s="416"/>
      <c r="CC13" s="417"/>
      <c r="CD13" s="418" t="s">
        <v>125</v>
      </c>
      <c r="CE13" s="419"/>
      <c r="CF13" s="419"/>
      <c r="CG13" s="419"/>
      <c r="CH13" s="419"/>
      <c r="CI13" s="419"/>
      <c r="CJ13" s="419"/>
      <c r="CK13" s="419"/>
      <c r="CL13" s="419"/>
      <c r="CM13" s="419"/>
      <c r="CN13" s="419"/>
      <c r="CO13" s="419"/>
      <c r="CP13" s="419"/>
      <c r="CQ13" s="419"/>
      <c r="CR13" s="419"/>
      <c r="CS13" s="420"/>
      <c r="CT13" s="412">
        <v>0.8</v>
      </c>
      <c r="CU13" s="413"/>
      <c r="CV13" s="413"/>
      <c r="CW13" s="413"/>
      <c r="CX13" s="413"/>
      <c r="CY13" s="413"/>
      <c r="CZ13" s="413"/>
      <c r="DA13" s="414"/>
      <c r="DB13" s="412">
        <v>1.4</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126</v>
      </c>
      <c r="M14" s="494"/>
      <c r="N14" s="494"/>
      <c r="O14" s="494"/>
      <c r="P14" s="494"/>
      <c r="Q14" s="495"/>
      <c r="R14" s="496">
        <v>4607</v>
      </c>
      <c r="S14" s="497"/>
      <c r="T14" s="497"/>
      <c r="U14" s="497"/>
      <c r="V14" s="498"/>
      <c r="W14" s="405"/>
      <c r="X14" s="406"/>
      <c r="Y14" s="406"/>
      <c r="Z14" s="406"/>
      <c r="AA14" s="406"/>
      <c r="AB14" s="395"/>
      <c r="AC14" s="499">
        <v>13.1</v>
      </c>
      <c r="AD14" s="500"/>
      <c r="AE14" s="500"/>
      <c r="AF14" s="500"/>
      <c r="AG14" s="501"/>
      <c r="AH14" s="499">
        <v>13.6</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127</v>
      </c>
      <c r="CE14" s="508"/>
      <c r="CF14" s="508"/>
      <c r="CG14" s="508"/>
      <c r="CH14" s="508"/>
      <c r="CI14" s="508"/>
      <c r="CJ14" s="508"/>
      <c r="CK14" s="508"/>
      <c r="CL14" s="508"/>
      <c r="CM14" s="508"/>
      <c r="CN14" s="508"/>
      <c r="CO14" s="508"/>
      <c r="CP14" s="508"/>
      <c r="CQ14" s="508"/>
      <c r="CR14" s="508"/>
      <c r="CS14" s="509"/>
      <c r="CT14" s="510" t="s">
        <v>118</v>
      </c>
      <c r="CU14" s="511"/>
      <c r="CV14" s="511"/>
      <c r="CW14" s="511"/>
      <c r="CX14" s="511"/>
      <c r="CY14" s="511"/>
      <c r="CZ14" s="511"/>
      <c r="DA14" s="512"/>
      <c r="DB14" s="510" t="s">
        <v>118</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120</v>
      </c>
      <c r="N15" s="504"/>
      <c r="O15" s="504"/>
      <c r="P15" s="504"/>
      <c r="Q15" s="505"/>
      <c r="R15" s="496">
        <v>4444</v>
      </c>
      <c r="S15" s="497"/>
      <c r="T15" s="497"/>
      <c r="U15" s="497"/>
      <c r="V15" s="498"/>
      <c r="W15" s="431" t="s">
        <v>128</v>
      </c>
      <c r="X15" s="432"/>
      <c r="Y15" s="432"/>
      <c r="Z15" s="432"/>
      <c r="AA15" s="432"/>
      <c r="AB15" s="422"/>
      <c r="AC15" s="466">
        <v>746</v>
      </c>
      <c r="AD15" s="467"/>
      <c r="AE15" s="467"/>
      <c r="AF15" s="467"/>
      <c r="AG15" s="506"/>
      <c r="AH15" s="466">
        <v>727</v>
      </c>
      <c r="AI15" s="467"/>
      <c r="AJ15" s="467"/>
      <c r="AK15" s="467"/>
      <c r="AL15" s="468"/>
      <c r="AM15" s="444"/>
      <c r="AN15" s="445"/>
      <c r="AO15" s="445"/>
      <c r="AP15" s="445"/>
      <c r="AQ15" s="445"/>
      <c r="AR15" s="445"/>
      <c r="AS15" s="445"/>
      <c r="AT15" s="446"/>
      <c r="AU15" s="447"/>
      <c r="AV15" s="448"/>
      <c r="AW15" s="448"/>
      <c r="AX15" s="448"/>
      <c r="AY15" s="375" t="s">
        <v>129</v>
      </c>
      <c r="AZ15" s="376"/>
      <c r="BA15" s="376"/>
      <c r="BB15" s="376"/>
      <c r="BC15" s="376"/>
      <c r="BD15" s="376"/>
      <c r="BE15" s="376"/>
      <c r="BF15" s="376"/>
      <c r="BG15" s="376"/>
      <c r="BH15" s="376"/>
      <c r="BI15" s="376"/>
      <c r="BJ15" s="376"/>
      <c r="BK15" s="376"/>
      <c r="BL15" s="376"/>
      <c r="BM15" s="377"/>
      <c r="BN15" s="378">
        <v>3377428</v>
      </c>
      <c r="BO15" s="379"/>
      <c r="BP15" s="379"/>
      <c r="BQ15" s="379"/>
      <c r="BR15" s="379"/>
      <c r="BS15" s="379"/>
      <c r="BT15" s="379"/>
      <c r="BU15" s="380"/>
      <c r="BV15" s="378">
        <v>3229409</v>
      </c>
      <c r="BW15" s="379"/>
      <c r="BX15" s="379"/>
      <c r="BY15" s="379"/>
      <c r="BZ15" s="379"/>
      <c r="CA15" s="379"/>
      <c r="CB15" s="379"/>
      <c r="CC15" s="380"/>
      <c r="CD15" s="513" t="s">
        <v>130</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131</v>
      </c>
      <c r="M16" s="524"/>
      <c r="N16" s="524"/>
      <c r="O16" s="524"/>
      <c r="P16" s="524"/>
      <c r="Q16" s="525"/>
      <c r="R16" s="516" t="s">
        <v>132</v>
      </c>
      <c r="S16" s="517"/>
      <c r="T16" s="517"/>
      <c r="U16" s="517"/>
      <c r="V16" s="518"/>
      <c r="W16" s="405"/>
      <c r="X16" s="406"/>
      <c r="Y16" s="406"/>
      <c r="Z16" s="406"/>
      <c r="AA16" s="406"/>
      <c r="AB16" s="395"/>
      <c r="AC16" s="499">
        <v>29.7</v>
      </c>
      <c r="AD16" s="500"/>
      <c r="AE16" s="500"/>
      <c r="AF16" s="500"/>
      <c r="AG16" s="501"/>
      <c r="AH16" s="499">
        <v>28.8</v>
      </c>
      <c r="AI16" s="500"/>
      <c r="AJ16" s="500"/>
      <c r="AK16" s="500"/>
      <c r="AL16" s="502"/>
      <c r="AM16" s="444"/>
      <c r="AN16" s="445"/>
      <c r="AO16" s="445"/>
      <c r="AP16" s="445"/>
      <c r="AQ16" s="445"/>
      <c r="AR16" s="445"/>
      <c r="AS16" s="445"/>
      <c r="AT16" s="446"/>
      <c r="AU16" s="447"/>
      <c r="AV16" s="448"/>
      <c r="AW16" s="448"/>
      <c r="AX16" s="448"/>
      <c r="AY16" s="449" t="s">
        <v>133</v>
      </c>
      <c r="AZ16" s="450"/>
      <c r="BA16" s="450"/>
      <c r="BB16" s="450"/>
      <c r="BC16" s="450"/>
      <c r="BD16" s="450"/>
      <c r="BE16" s="450"/>
      <c r="BF16" s="450"/>
      <c r="BG16" s="450"/>
      <c r="BH16" s="450"/>
      <c r="BI16" s="450"/>
      <c r="BJ16" s="450"/>
      <c r="BK16" s="450"/>
      <c r="BL16" s="450"/>
      <c r="BM16" s="451"/>
      <c r="BN16" s="415">
        <v>1599203</v>
      </c>
      <c r="BO16" s="416"/>
      <c r="BP16" s="416"/>
      <c r="BQ16" s="416"/>
      <c r="BR16" s="416"/>
      <c r="BS16" s="416"/>
      <c r="BT16" s="416"/>
      <c r="BU16" s="417"/>
      <c r="BV16" s="415">
        <v>1548192</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134</v>
      </c>
      <c r="N17" s="520"/>
      <c r="O17" s="520"/>
      <c r="P17" s="520"/>
      <c r="Q17" s="521"/>
      <c r="R17" s="516" t="s">
        <v>135</v>
      </c>
      <c r="S17" s="517"/>
      <c r="T17" s="517"/>
      <c r="U17" s="517"/>
      <c r="V17" s="518"/>
      <c r="W17" s="431" t="s">
        <v>136</v>
      </c>
      <c r="X17" s="432"/>
      <c r="Y17" s="432"/>
      <c r="Z17" s="432"/>
      <c r="AA17" s="432"/>
      <c r="AB17" s="422"/>
      <c r="AC17" s="466">
        <v>1434</v>
      </c>
      <c r="AD17" s="467"/>
      <c r="AE17" s="467"/>
      <c r="AF17" s="467"/>
      <c r="AG17" s="506"/>
      <c r="AH17" s="466">
        <v>1418</v>
      </c>
      <c r="AI17" s="467"/>
      <c r="AJ17" s="467"/>
      <c r="AK17" s="467"/>
      <c r="AL17" s="468"/>
      <c r="AM17" s="444"/>
      <c r="AN17" s="445"/>
      <c r="AO17" s="445"/>
      <c r="AP17" s="445"/>
      <c r="AQ17" s="445"/>
      <c r="AR17" s="445"/>
      <c r="AS17" s="445"/>
      <c r="AT17" s="446"/>
      <c r="AU17" s="447"/>
      <c r="AV17" s="448"/>
      <c r="AW17" s="448"/>
      <c r="AX17" s="448"/>
      <c r="AY17" s="449" t="s">
        <v>137</v>
      </c>
      <c r="AZ17" s="450"/>
      <c r="BA17" s="450"/>
      <c r="BB17" s="450"/>
      <c r="BC17" s="450"/>
      <c r="BD17" s="450"/>
      <c r="BE17" s="450"/>
      <c r="BF17" s="450"/>
      <c r="BG17" s="450"/>
      <c r="BH17" s="450"/>
      <c r="BI17" s="450"/>
      <c r="BJ17" s="450"/>
      <c r="BK17" s="450"/>
      <c r="BL17" s="450"/>
      <c r="BM17" s="451"/>
      <c r="BN17" s="415">
        <v>4396466</v>
      </c>
      <c r="BO17" s="416"/>
      <c r="BP17" s="416"/>
      <c r="BQ17" s="416"/>
      <c r="BR17" s="416"/>
      <c r="BS17" s="416"/>
      <c r="BT17" s="416"/>
      <c r="BU17" s="417"/>
      <c r="BV17" s="415">
        <v>4188680</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138</v>
      </c>
      <c r="C18" s="458"/>
      <c r="D18" s="458"/>
      <c r="E18" s="527"/>
      <c r="F18" s="527"/>
      <c r="G18" s="527"/>
      <c r="H18" s="527"/>
      <c r="I18" s="527"/>
      <c r="J18" s="527"/>
      <c r="K18" s="527"/>
      <c r="L18" s="528">
        <v>22.42</v>
      </c>
      <c r="M18" s="528"/>
      <c r="N18" s="528"/>
      <c r="O18" s="528"/>
      <c r="P18" s="528"/>
      <c r="Q18" s="528"/>
      <c r="R18" s="529"/>
      <c r="S18" s="529"/>
      <c r="T18" s="529"/>
      <c r="U18" s="529"/>
      <c r="V18" s="530"/>
      <c r="W18" s="433"/>
      <c r="X18" s="434"/>
      <c r="Y18" s="434"/>
      <c r="Z18" s="434"/>
      <c r="AA18" s="434"/>
      <c r="AB18" s="425"/>
      <c r="AC18" s="531">
        <v>57.2</v>
      </c>
      <c r="AD18" s="532"/>
      <c r="AE18" s="532"/>
      <c r="AF18" s="532"/>
      <c r="AG18" s="533"/>
      <c r="AH18" s="531">
        <v>56.2</v>
      </c>
      <c r="AI18" s="532"/>
      <c r="AJ18" s="532"/>
      <c r="AK18" s="532"/>
      <c r="AL18" s="534"/>
      <c r="AM18" s="444"/>
      <c r="AN18" s="445"/>
      <c r="AO18" s="445"/>
      <c r="AP18" s="445"/>
      <c r="AQ18" s="445"/>
      <c r="AR18" s="445"/>
      <c r="AS18" s="445"/>
      <c r="AT18" s="446"/>
      <c r="AU18" s="447"/>
      <c r="AV18" s="448"/>
      <c r="AW18" s="448"/>
      <c r="AX18" s="448"/>
      <c r="AY18" s="449" t="s">
        <v>139</v>
      </c>
      <c r="AZ18" s="450"/>
      <c r="BA18" s="450"/>
      <c r="BB18" s="450"/>
      <c r="BC18" s="450"/>
      <c r="BD18" s="450"/>
      <c r="BE18" s="450"/>
      <c r="BF18" s="450"/>
      <c r="BG18" s="450"/>
      <c r="BH18" s="450"/>
      <c r="BI18" s="450"/>
      <c r="BJ18" s="450"/>
      <c r="BK18" s="450"/>
      <c r="BL18" s="450"/>
      <c r="BM18" s="451"/>
      <c r="BN18" s="415">
        <v>2952444</v>
      </c>
      <c r="BO18" s="416"/>
      <c r="BP18" s="416"/>
      <c r="BQ18" s="416"/>
      <c r="BR18" s="416"/>
      <c r="BS18" s="416"/>
      <c r="BT18" s="416"/>
      <c r="BU18" s="417"/>
      <c r="BV18" s="415">
        <v>2954709</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140</v>
      </c>
      <c r="C19" s="458"/>
      <c r="D19" s="458"/>
      <c r="E19" s="527"/>
      <c r="F19" s="527"/>
      <c r="G19" s="527"/>
      <c r="H19" s="527"/>
      <c r="I19" s="527"/>
      <c r="J19" s="527"/>
      <c r="K19" s="527"/>
      <c r="L19" s="535">
        <v>196</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141</v>
      </c>
      <c r="AZ19" s="450"/>
      <c r="BA19" s="450"/>
      <c r="BB19" s="450"/>
      <c r="BC19" s="450"/>
      <c r="BD19" s="450"/>
      <c r="BE19" s="450"/>
      <c r="BF19" s="450"/>
      <c r="BG19" s="450"/>
      <c r="BH19" s="450"/>
      <c r="BI19" s="450"/>
      <c r="BJ19" s="450"/>
      <c r="BK19" s="450"/>
      <c r="BL19" s="450"/>
      <c r="BM19" s="451"/>
      <c r="BN19" s="415">
        <v>5355734</v>
      </c>
      <c r="BO19" s="416"/>
      <c r="BP19" s="416"/>
      <c r="BQ19" s="416"/>
      <c r="BR19" s="416"/>
      <c r="BS19" s="416"/>
      <c r="BT19" s="416"/>
      <c r="BU19" s="417"/>
      <c r="BV19" s="415">
        <v>5055249</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142</v>
      </c>
      <c r="C20" s="458"/>
      <c r="D20" s="458"/>
      <c r="E20" s="527"/>
      <c r="F20" s="527"/>
      <c r="G20" s="527"/>
      <c r="H20" s="527"/>
      <c r="I20" s="527"/>
      <c r="J20" s="527"/>
      <c r="K20" s="527"/>
      <c r="L20" s="535">
        <v>1259</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143</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144</v>
      </c>
      <c r="C22" s="546"/>
      <c r="D22" s="547"/>
      <c r="E22" s="427" t="s">
        <v>1</v>
      </c>
      <c r="F22" s="432"/>
      <c r="G22" s="432"/>
      <c r="H22" s="432"/>
      <c r="I22" s="432"/>
      <c r="J22" s="432"/>
      <c r="K22" s="422"/>
      <c r="L22" s="427" t="s">
        <v>145</v>
      </c>
      <c r="M22" s="432"/>
      <c r="N22" s="432"/>
      <c r="O22" s="432"/>
      <c r="P22" s="422"/>
      <c r="Q22" s="554" t="s">
        <v>146</v>
      </c>
      <c r="R22" s="555"/>
      <c r="S22" s="555"/>
      <c r="T22" s="555"/>
      <c r="U22" s="555"/>
      <c r="V22" s="556"/>
      <c r="W22" s="560" t="s">
        <v>147</v>
      </c>
      <c r="X22" s="546"/>
      <c r="Y22" s="547"/>
      <c r="Z22" s="427" t="s">
        <v>1</v>
      </c>
      <c r="AA22" s="432"/>
      <c r="AB22" s="432"/>
      <c r="AC22" s="432"/>
      <c r="AD22" s="432"/>
      <c r="AE22" s="432"/>
      <c r="AF22" s="432"/>
      <c r="AG22" s="422"/>
      <c r="AH22" s="573" t="s">
        <v>148</v>
      </c>
      <c r="AI22" s="432"/>
      <c r="AJ22" s="432"/>
      <c r="AK22" s="432"/>
      <c r="AL22" s="422"/>
      <c r="AM22" s="573" t="s">
        <v>149</v>
      </c>
      <c r="AN22" s="574"/>
      <c r="AO22" s="574"/>
      <c r="AP22" s="574"/>
      <c r="AQ22" s="574"/>
      <c r="AR22" s="575"/>
      <c r="AS22" s="554" t="s">
        <v>146</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150</v>
      </c>
      <c r="AZ23" s="376"/>
      <c r="BA23" s="376"/>
      <c r="BB23" s="376"/>
      <c r="BC23" s="376"/>
      <c r="BD23" s="376"/>
      <c r="BE23" s="376"/>
      <c r="BF23" s="376"/>
      <c r="BG23" s="376"/>
      <c r="BH23" s="376"/>
      <c r="BI23" s="376"/>
      <c r="BJ23" s="376"/>
      <c r="BK23" s="376"/>
      <c r="BL23" s="376"/>
      <c r="BM23" s="377"/>
      <c r="BN23" s="415">
        <v>77000</v>
      </c>
      <c r="BO23" s="416"/>
      <c r="BP23" s="416"/>
      <c r="BQ23" s="416"/>
      <c r="BR23" s="416"/>
      <c r="BS23" s="416"/>
      <c r="BT23" s="416"/>
      <c r="BU23" s="417"/>
      <c r="BV23" s="415">
        <v>136736</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151</v>
      </c>
      <c r="F24" s="445"/>
      <c r="G24" s="445"/>
      <c r="H24" s="445"/>
      <c r="I24" s="445"/>
      <c r="J24" s="445"/>
      <c r="K24" s="446"/>
      <c r="L24" s="466">
        <v>1</v>
      </c>
      <c r="M24" s="467"/>
      <c r="N24" s="467"/>
      <c r="O24" s="467"/>
      <c r="P24" s="506"/>
      <c r="Q24" s="466">
        <v>8400</v>
      </c>
      <c r="R24" s="467"/>
      <c r="S24" s="467"/>
      <c r="T24" s="467"/>
      <c r="U24" s="467"/>
      <c r="V24" s="506"/>
      <c r="W24" s="561"/>
      <c r="X24" s="549"/>
      <c r="Y24" s="550"/>
      <c r="Z24" s="465" t="s">
        <v>152</v>
      </c>
      <c r="AA24" s="445"/>
      <c r="AB24" s="445"/>
      <c r="AC24" s="445"/>
      <c r="AD24" s="445"/>
      <c r="AE24" s="445"/>
      <c r="AF24" s="445"/>
      <c r="AG24" s="446"/>
      <c r="AH24" s="466">
        <v>98</v>
      </c>
      <c r="AI24" s="467"/>
      <c r="AJ24" s="467"/>
      <c r="AK24" s="467"/>
      <c r="AL24" s="506"/>
      <c r="AM24" s="466">
        <v>290668</v>
      </c>
      <c r="AN24" s="467"/>
      <c r="AO24" s="467"/>
      <c r="AP24" s="467"/>
      <c r="AQ24" s="467"/>
      <c r="AR24" s="506"/>
      <c r="AS24" s="466">
        <v>2966</v>
      </c>
      <c r="AT24" s="467"/>
      <c r="AU24" s="467"/>
      <c r="AV24" s="467"/>
      <c r="AW24" s="467"/>
      <c r="AX24" s="468"/>
      <c r="AY24" s="581" t="s">
        <v>153</v>
      </c>
      <c r="AZ24" s="582"/>
      <c r="BA24" s="582"/>
      <c r="BB24" s="582"/>
      <c r="BC24" s="582"/>
      <c r="BD24" s="582"/>
      <c r="BE24" s="582"/>
      <c r="BF24" s="582"/>
      <c r="BG24" s="582"/>
      <c r="BH24" s="582"/>
      <c r="BI24" s="582"/>
      <c r="BJ24" s="582"/>
      <c r="BK24" s="582"/>
      <c r="BL24" s="582"/>
      <c r="BM24" s="583"/>
      <c r="BN24" s="415">
        <v>77000</v>
      </c>
      <c r="BO24" s="416"/>
      <c r="BP24" s="416"/>
      <c r="BQ24" s="416"/>
      <c r="BR24" s="416"/>
      <c r="BS24" s="416"/>
      <c r="BT24" s="416"/>
      <c r="BU24" s="417"/>
      <c r="BV24" s="415">
        <v>136736</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154</v>
      </c>
      <c r="F25" s="445"/>
      <c r="G25" s="445"/>
      <c r="H25" s="445"/>
      <c r="I25" s="445"/>
      <c r="J25" s="445"/>
      <c r="K25" s="446"/>
      <c r="L25" s="466">
        <v>1</v>
      </c>
      <c r="M25" s="467"/>
      <c r="N25" s="467"/>
      <c r="O25" s="467"/>
      <c r="P25" s="506"/>
      <c r="Q25" s="466">
        <v>7050</v>
      </c>
      <c r="R25" s="467"/>
      <c r="S25" s="467"/>
      <c r="T25" s="467"/>
      <c r="U25" s="467"/>
      <c r="V25" s="506"/>
      <c r="W25" s="561"/>
      <c r="X25" s="549"/>
      <c r="Y25" s="550"/>
      <c r="Z25" s="465" t="s">
        <v>155</v>
      </c>
      <c r="AA25" s="445"/>
      <c r="AB25" s="445"/>
      <c r="AC25" s="445"/>
      <c r="AD25" s="445"/>
      <c r="AE25" s="445"/>
      <c r="AF25" s="445"/>
      <c r="AG25" s="446"/>
      <c r="AH25" s="466" t="s">
        <v>118</v>
      </c>
      <c r="AI25" s="467"/>
      <c r="AJ25" s="467"/>
      <c r="AK25" s="467"/>
      <c r="AL25" s="506"/>
      <c r="AM25" s="466" t="s">
        <v>118</v>
      </c>
      <c r="AN25" s="467"/>
      <c r="AO25" s="467"/>
      <c r="AP25" s="467"/>
      <c r="AQ25" s="467"/>
      <c r="AR25" s="506"/>
      <c r="AS25" s="466" t="s">
        <v>118</v>
      </c>
      <c r="AT25" s="467"/>
      <c r="AU25" s="467"/>
      <c r="AV25" s="467"/>
      <c r="AW25" s="467"/>
      <c r="AX25" s="468"/>
      <c r="AY25" s="375" t="s">
        <v>156</v>
      </c>
      <c r="AZ25" s="376"/>
      <c r="BA25" s="376"/>
      <c r="BB25" s="376"/>
      <c r="BC25" s="376"/>
      <c r="BD25" s="376"/>
      <c r="BE25" s="376"/>
      <c r="BF25" s="376"/>
      <c r="BG25" s="376"/>
      <c r="BH25" s="376"/>
      <c r="BI25" s="376"/>
      <c r="BJ25" s="376"/>
      <c r="BK25" s="376"/>
      <c r="BL25" s="376"/>
      <c r="BM25" s="377"/>
      <c r="BN25" s="378">
        <v>192861</v>
      </c>
      <c r="BO25" s="379"/>
      <c r="BP25" s="379"/>
      <c r="BQ25" s="379"/>
      <c r="BR25" s="379"/>
      <c r="BS25" s="379"/>
      <c r="BT25" s="379"/>
      <c r="BU25" s="380"/>
      <c r="BV25" s="378">
        <v>210356</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157</v>
      </c>
      <c r="F26" s="445"/>
      <c r="G26" s="445"/>
      <c r="H26" s="445"/>
      <c r="I26" s="445"/>
      <c r="J26" s="445"/>
      <c r="K26" s="446"/>
      <c r="L26" s="466">
        <v>1</v>
      </c>
      <c r="M26" s="467"/>
      <c r="N26" s="467"/>
      <c r="O26" s="467"/>
      <c r="P26" s="506"/>
      <c r="Q26" s="466">
        <v>6550</v>
      </c>
      <c r="R26" s="467"/>
      <c r="S26" s="467"/>
      <c r="T26" s="467"/>
      <c r="U26" s="467"/>
      <c r="V26" s="506"/>
      <c r="W26" s="561"/>
      <c r="X26" s="549"/>
      <c r="Y26" s="550"/>
      <c r="Z26" s="465" t="s">
        <v>158</v>
      </c>
      <c r="AA26" s="571"/>
      <c r="AB26" s="571"/>
      <c r="AC26" s="571"/>
      <c r="AD26" s="571"/>
      <c r="AE26" s="571"/>
      <c r="AF26" s="571"/>
      <c r="AG26" s="572"/>
      <c r="AH26" s="466" t="s">
        <v>118</v>
      </c>
      <c r="AI26" s="467"/>
      <c r="AJ26" s="467"/>
      <c r="AK26" s="467"/>
      <c r="AL26" s="506"/>
      <c r="AM26" s="466" t="s">
        <v>118</v>
      </c>
      <c r="AN26" s="467"/>
      <c r="AO26" s="467"/>
      <c r="AP26" s="467"/>
      <c r="AQ26" s="467"/>
      <c r="AR26" s="506"/>
      <c r="AS26" s="466" t="s">
        <v>118</v>
      </c>
      <c r="AT26" s="467"/>
      <c r="AU26" s="467"/>
      <c r="AV26" s="467"/>
      <c r="AW26" s="467"/>
      <c r="AX26" s="468"/>
      <c r="AY26" s="418" t="s">
        <v>159</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160</v>
      </c>
      <c r="F27" s="445"/>
      <c r="G27" s="445"/>
      <c r="H27" s="445"/>
      <c r="I27" s="445"/>
      <c r="J27" s="445"/>
      <c r="K27" s="446"/>
      <c r="L27" s="466">
        <v>1</v>
      </c>
      <c r="M27" s="467"/>
      <c r="N27" s="467"/>
      <c r="O27" s="467"/>
      <c r="P27" s="506"/>
      <c r="Q27" s="466">
        <v>3950</v>
      </c>
      <c r="R27" s="467"/>
      <c r="S27" s="467"/>
      <c r="T27" s="467"/>
      <c r="U27" s="467"/>
      <c r="V27" s="506"/>
      <c r="W27" s="561"/>
      <c r="X27" s="549"/>
      <c r="Y27" s="550"/>
      <c r="Z27" s="465" t="s">
        <v>161</v>
      </c>
      <c r="AA27" s="445"/>
      <c r="AB27" s="445"/>
      <c r="AC27" s="445"/>
      <c r="AD27" s="445"/>
      <c r="AE27" s="445"/>
      <c r="AF27" s="445"/>
      <c r="AG27" s="446"/>
      <c r="AH27" s="466" t="s">
        <v>118</v>
      </c>
      <c r="AI27" s="467"/>
      <c r="AJ27" s="467"/>
      <c r="AK27" s="467"/>
      <c r="AL27" s="506"/>
      <c r="AM27" s="466" t="s">
        <v>118</v>
      </c>
      <c r="AN27" s="467"/>
      <c r="AO27" s="467"/>
      <c r="AP27" s="467"/>
      <c r="AQ27" s="467"/>
      <c r="AR27" s="506"/>
      <c r="AS27" s="466" t="s">
        <v>118</v>
      </c>
      <c r="AT27" s="467"/>
      <c r="AU27" s="467"/>
      <c r="AV27" s="467"/>
      <c r="AW27" s="467"/>
      <c r="AX27" s="468"/>
      <c r="AY27" s="507" t="s">
        <v>162</v>
      </c>
      <c r="AZ27" s="508"/>
      <c r="BA27" s="508"/>
      <c r="BB27" s="508"/>
      <c r="BC27" s="508"/>
      <c r="BD27" s="508"/>
      <c r="BE27" s="508"/>
      <c r="BF27" s="508"/>
      <c r="BG27" s="508"/>
      <c r="BH27" s="508"/>
      <c r="BI27" s="508"/>
      <c r="BJ27" s="508"/>
      <c r="BK27" s="508"/>
      <c r="BL27" s="508"/>
      <c r="BM27" s="509"/>
      <c r="BN27" s="584">
        <v>317005</v>
      </c>
      <c r="BO27" s="585"/>
      <c r="BP27" s="585"/>
      <c r="BQ27" s="585"/>
      <c r="BR27" s="585"/>
      <c r="BS27" s="585"/>
      <c r="BT27" s="585"/>
      <c r="BU27" s="586"/>
      <c r="BV27" s="584">
        <v>461009</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163</v>
      </c>
      <c r="F28" s="445"/>
      <c r="G28" s="445"/>
      <c r="H28" s="445"/>
      <c r="I28" s="445"/>
      <c r="J28" s="445"/>
      <c r="K28" s="446"/>
      <c r="L28" s="466">
        <v>1</v>
      </c>
      <c r="M28" s="467"/>
      <c r="N28" s="467"/>
      <c r="O28" s="467"/>
      <c r="P28" s="506"/>
      <c r="Q28" s="466">
        <v>3100</v>
      </c>
      <c r="R28" s="467"/>
      <c r="S28" s="467"/>
      <c r="T28" s="467"/>
      <c r="U28" s="467"/>
      <c r="V28" s="506"/>
      <c r="W28" s="561"/>
      <c r="X28" s="549"/>
      <c r="Y28" s="550"/>
      <c r="Z28" s="465" t="s">
        <v>164</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165</v>
      </c>
      <c r="AZ28" s="588"/>
      <c r="BA28" s="588"/>
      <c r="BB28" s="589"/>
      <c r="BC28" s="375" t="s">
        <v>166</v>
      </c>
      <c r="BD28" s="376"/>
      <c r="BE28" s="376"/>
      <c r="BF28" s="376"/>
      <c r="BG28" s="376"/>
      <c r="BH28" s="376"/>
      <c r="BI28" s="376"/>
      <c r="BJ28" s="376"/>
      <c r="BK28" s="376"/>
      <c r="BL28" s="376"/>
      <c r="BM28" s="377"/>
      <c r="BN28" s="378">
        <v>4489719</v>
      </c>
      <c r="BO28" s="379"/>
      <c r="BP28" s="379"/>
      <c r="BQ28" s="379"/>
      <c r="BR28" s="379"/>
      <c r="BS28" s="379"/>
      <c r="BT28" s="379"/>
      <c r="BU28" s="380"/>
      <c r="BV28" s="378">
        <v>4475280</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167</v>
      </c>
      <c r="F29" s="445"/>
      <c r="G29" s="445"/>
      <c r="H29" s="445"/>
      <c r="I29" s="445"/>
      <c r="J29" s="445"/>
      <c r="K29" s="446"/>
      <c r="L29" s="466">
        <v>8</v>
      </c>
      <c r="M29" s="467"/>
      <c r="N29" s="467"/>
      <c r="O29" s="467"/>
      <c r="P29" s="506"/>
      <c r="Q29" s="466">
        <v>2900</v>
      </c>
      <c r="R29" s="467"/>
      <c r="S29" s="467"/>
      <c r="T29" s="467"/>
      <c r="U29" s="467"/>
      <c r="V29" s="506"/>
      <c r="W29" s="562"/>
      <c r="X29" s="563"/>
      <c r="Y29" s="564"/>
      <c r="Z29" s="465" t="s">
        <v>168</v>
      </c>
      <c r="AA29" s="445"/>
      <c r="AB29" s="445"/>
      <c r="AC29" s="445"/>
      <c r="AD29" s="445"/>
      <c r="AE29" s="445"/>
      <c r="AF29" s="445"/>
      <c r="AG29" s="446"/>
      <c r="AH29" s="466">
        <v>98</v>
      </c>
      <c r="AI29" s="467"/>
      <c r="AJ29" s="467"/>
      <c r="AK29" s="467"/>
      <c r="AL29" s="506"/>
      <c r="AM29" s="466">
        <v>290668</v>
      </c>
      <c r="AN29" s="467"/>
      <c r="AO29" s="467"/>
      <c r="AP29" s="467"/>
      <c r="AQ29" s="467"/>
      <c r="AR29" s="506"/>
      <c r="AS29" s="466">
        <v>2966</v>
      </c>
      <c r="AT29" s="467"/>
      <c r="AU29" s="467"/>
      <c r="AV29" s="467"/>
      <c r="AW29" s="467"/>
      <c r="AX29" s="468"/>
      <c r="AY29" s="590"/>
      <c r="AZ29" s="591"/>
      <c r="BA29" s="591"/>
      <c r="BB29" s="592"/>
      <c r="BC29" s="449" t="s">
        <v>169</v>
      </c>
      <c r="BD29" s="450"/>
      <c r="BE29" s="450"/>
      <c r="BF29" s="450"/>
      <c r="BG29" s="450"/>
      <c r="BH29" s="450"/>
      <c r="BI29" s="450"/>
      <c r="BJ29" s="450"/>
      <c r="BK29" s="450"/>
      <c r="BL29" s="450"/>
      <c r="BM29" s="451"/>
      <c r="BN29" s="415">
        <v>27926</v>
      </c>
      <c r="BO29" s="416"/>
      <c r="BP29" s="416"/>
      <c r="BQ29" s="416"/>
      <c r="BR29" s="416"/>
      <c r="BS29" s="416"/>
      <c r="BT29" s="416"/>
      <c r="BU29" s="417"/>
      <c r="BV29" s="415">
        <v>27836</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170</v>
      </c>
      <c r="X30" s="569"/>
      <c r="Y30" s="569"/>
      <c r="Z30" s="569"/>
      <c r="AA30" s="569"/>
      <c r="AB30" s="569"/>
      <c r="AC30" s="569"/>
      <c r="AD30" s="569"/>
      <c r="AE30" s="569"/>
      <c r="AF30" s="569"/>
      <c r="AG30" s="570"/>
      <c r="AH30" s="531">
        <v>97.1</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171</v>
      </c>
      <c r="BD30" s="582"/>
      <c r="BE30" s="582"/>
      <c r="BF30" s="582"/>
      <c r="BG30" s="582"/>
      <c r="BH30" s="582"/>
      <c r="BI30" s="582"/>
      <c r="BJ30" s="582"/>
      <c r="BK30" s="582"/>
      <c r="BL30" s="582"/>
      <c r="BM30" s="583"/>
      <c r="BN30" s="584">
        <v>4341643</v>
      </c>
      <c r="BO30" s="585"/>
      <c r="BP30" s="585"/>
      <c r="BQ30" s="585"/>
      <c r="BR30" s="585"/>
      <c r="BS30" s="585"/>
      <c r="BT30" s="585"/>
      <c r="BU30" s="586"/>
      <c r="BV30" s="584">
        <v>4701818</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178</v>
      </c>
      <c r="D33" s="439"/>
      <c r="E33" s="404" t="s">
        <v>179</v>
      </c>
      <c r="F33" s="404"/>
      <c r="G33" s="404"/>
      <c r="H33" s="404"/>
      <c r="I33" s="404"/>
      <c r="J33" s="404"/>
      <c r="K33" s="404"/>
      <c r="L33" s="404"/>
      <c r="M33" s="404"/>
      <c r="N33" s="404"/>
      <c r="O33" s="404"/>
      <c r="P33" s="404"/>
      <c r="Q33" s="404"/>
      <c r="R33" s="404"/>
      <c r="S33" s="404"/>
      <c r="T33" s="167"/>
      <c r="U33" s="439" t="s">
        <v>178</v>
      </c>
      <c r="V33" s="439"/>
      <c r="W33" s="404" t="s">
        <v>179</v>
      </c>
      <c r="X33" s="404"/>
      <c r="Y33" s="404"/>
      <c r="Z33" s="404"/>
      <c r="AA33" s="404"/>
      <c r="AB33" s="404"/>
      <c r="AC33" s="404"/>
      <c r="AD33" s="404"/>
      <c r="AE33" s="404"/>
      <c r="AF33" s="404"/>
      <c r="AG33" s="404"/>
      <c r="AH33" s="404"/>
      <c r="AI33" s="404"/>
      <c r="AJ33" s="404"/>
      <c r="AK33" s="404"/>
      <c r="AL33" s="167"/>
      <c r="AM33" s="439" t="s">
        <v>178</v>
      </c>
      <c r="AN33" s="439"/>
      <c r="AO33" s="404" t="s">
        <v>179</v>
      </c>
      <c r="AP33" s="404"/>
      <c r="AQ33" s="404"/>
      <c r="AR33" s="404"/>
      <c r="AS33" s="404"/>
      <c r="AT33" s="404"/>
      <c r="AU33" s="404"/>
      <c r="AV33" s="404"/>
      <c r="AW33" s="404"/>
      <c r="AX33" s="404"/>
      <c r="AY33" s="404"/>
      <c r="AZ33" s="404"/>
      <c r="BA33" s="404"/>
      <c r="BB33" s="404"/>
      <c r="BC33" s="404"/>
      <c r="BD33" s="168"/>
      <c r="BE33" s="404" t="s">
        <v>180</v>
      </c>
      <c r="BF33" s="404"/>
      <c r="BG33" s="404" t="s">
        <v>181</v>
      </c>
      <c r="BH33" s="404"/>
      <c r="BI33" s="404"/>
      <c r="BJ33" s="404"/>
      <c r="BK33" s="404"/>
      <c r="BL33" s="404"/>
      <c r="BM33" s="404"/>
      <c r="BN33" s="404"/>
      <c r="BO33" s="404"/>
      <c r="BP33" s="404"/>
      <c r="BQ33" s="404"/>
      <c r="BR33" s="404"/>
      <c r="BS33" s="404"/>
      <c r="BT33" s="404"/>
      <c r="BU33" s="404"/>
      <c r="BV33" s="168"/>
      <c r="BW33" s="439" t="s">
        <v>180</v>
      </c>
      <c r="BX33" s="439"/>
      <c r="BY33" s="404" t="s">
        <v>182</v>
      </c>
      <c r="BZ33" s="404"/>
      <c r="CA33" s="404"/>
      <c r="CB33" s="404"/>
      <c r="CC33" s="404"/>
      <c r="CD33" s="404"/>
      <c r="CE33" s="404"/>
      <c r="CF33" s="404"/>
      <c r="CG33" s="404"/>
      <c r="CH33" s="404"/>
      <c r="CI33" s="404"/>
      <c r="CJ33" s="404"/>
      <c r="CK33" s="404"/>
      <c r="CL33" s="404"/>
      <c r="CM33" s="404"/>
      <c r="CN33" s="167"/>
      <c r="CO33" s="439" t="s">
        <v>178</v>
      </c>
      <c r="CP33" s="439"/>
      <c r="CQ33" s="404" t="s">
        <v>183</v>
      </c>
      <c r="CR33" s="404"/>
      <c r="CS33" s="404"/>
      <c r="CT33" s="404"/>
      <c r="CU33" s="404"/>
      <c r="CV33" s="404"/>
      <c r="CW33" s="404"/>
      <c r="CX33" s="404"/>
      <c r="CY33" s="404"/>
      <c r="CZ33" s="404"/>
      <c r="DA33" s="404"/>
      <c r="DB33" s="404"/>
      <c r="DC33" s="404"/>
      <c r="DD33" s="404"/>
      <c r="DE33" s="404"/>
      <c r="DF33" s="167"/>
      <c r="DG33" s="404" t="s">
        <v>184</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t="str">
        <f>IF(AO34="","",MAX(C34:D43,U34:V43)+1)</f>
        <v/>
      </c>
      <c r="AN34" s="596"/>
      <c r="AO34" s="597"/>
      <c r="AP34" s="597"/>
      <c r="AQ34" s="597"/>
      <c r="AR34" s="597"/>
      <c r="AS34" s="597"/>
      <c r="AT34" s="597"/>
      <c r="AU34" s="597"/>
      <c r="AV34" s="597"/>
      <c r="AW34" s="597"/>
      <c r="AX34" s="597"/>
      <c r="AY34" s="597"/>
      <c r="AZ34" s="597"/>
      <c r="BA34" s="597"/>
      <c r="BB34" s="597"/>
      <c r="BC34" s="597"/>
      <c r="BD34" s="165"/>
      <c r="BE34" s="596">
        <f>IF(BG34="","",MAX(C34:D43,U34:V43,AM34:AN43)+1)</f>
        <v>7</v>
      </c>
      <c r="BF34" s="596"/>
      <c r="BG34" s="597" t="str">
        <f>IF('各会計、関係団体の財政状況及び健全化判断比率'!B32="","",'各会計、関係団体の財政状況及び健全化判断比率'!B32)</f>
        <v>農業集落排水処理施設事業特別会計</v>
      </c>
      <c r="BH34" s="597"/>
      <c r="BI34" s="597"/>
      <c r="BJ34" s="597"/>
      <c r="BK34" s="597"/>
      <c r="BL34" s="597"/>
      <c r="BM34" s="597"/>
      <c r="BN34" s="597"/>
      <c r="BO34" s="597"/>
      <c r="BP34" s="597"/>
      <c r="BQ34" s="597"/>
      <c r="BR34" s="597"/>
      <c r="BS34" s="597"/>
      <c r="BT34" s="597"/>
      <c r="BU34" s="597"/>
      <c r="BV34" s="165"/>
      <c r="BW34" s="596">
        <f>IF(BY34="","",MAX(C34:D43,U34:V43,AM34:AN43,BE34:BF43)+1)</f>
        <v>9</v>
      </c>
      <c r="BX34" s="596"/>
      <c r="BY34" s="597" t="str">
        <f>IF('各会計、関係団体の財政状況及び健全化判断比率'!B68="","",'各会計、関係団体の財政状況及び健全化判断比率'!B68)</f>
        <v>愛知県市町村職員退職手当組合</v>
      </c>
      <c r="BZ34" s="597"/>
      <c r="CA34" s="597"/>
      <c r="CB34" s="597"/>
      <c r="CC34" s="597"/>
      <c r="CD34" s="597"/>
      <c r="CE34" s="597"/>
      <c r="CF34" s="597"/>
      <c r="CG34" s="597"/>
      <c r="CH34" s="597"/>
      <c r="CI34" s="597"/>
      <c r="CJ34" s="597"/>
      <c r="CK34" s="597"/>
      <c r="CL34" s="597"/>
      <c r="CM34" s="597"/>
      <c r="CN34" s="165"/>
      <c r="CO34" s="596" t="str">
        <f>IF(CQ34="","",MAX(C34:D43,U34:V43,AM34:AN43,BE34:BF43,BW34:BX43)+1)</f>
        <v/>
      </c>
      <c r="CP34" s="596"/>
      <c r="CQ34" s="597" t="str">
        <f>IF('各会計、関係団体の財政状況及び健全化判断比率'!BS7="","",'各会計、関係団体の財政状況及び健全化判断比率'!BS7)</f>
        <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f>IF(E35="","",C34+1)</f>
        <v>2</v>
      </c>
      <c r="D35" s="596"/>
      <c r="E35" s="597" t="str">
        <f>IF('各会計、関係団体の財政状況及び健全化判断比率'!B8="","",'各会計、関係団体の財政状況及び健全化判断比率'!B8)</f>
        <v>土地取得特別会計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介護保険特別会計（保険事業勘定）</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8</v>
      </c>
      <c r="BF35" s="596"/>
      <c r="BG35" s="597" t="str">
        <f>IF('各会計、関係団体の財政状況及び健全化判断比率'!B33="","",'各会計、関係団体の財政状況及び健全化判断比率'!B33)</f>
        <v>宅地造成事業特別会計</v>
      </c>
      <c r="BH35" s="597"/>
      <c r="BI35" s="597"/>
      <c r="BJ35" s="597"/>
      <c r="BK35" s="597"/>
      <c r="BL35" s="597"/>
      <c r="BM35" s="597"/>
      <c r="BN35" s="597"/>
      <c r="BO35" s="597"/>
      <c r="BP35" s="597"/>
      <c r="BQ35" s="597"/>
      <c r="BR35" s="597"/>
      <c r="BS35" s="597"/>
      <c r="BT35" s="597"/>
      <c r="BU35" s="597"/>
      <c r="BV35" s="165"/>
      <c r="BW35" s="596">
        <f t="shared" ref="BW35:BW43" si="2">IF(BY35="","",BW34+1)</f>
        <v>10</v>
      </c>
      <c r="BX35" s="596"/>
      <c r="BY35" s="597" t="str">
        <f>IF('各会計、関係団体の財政状況及び健全化判断比率'!B69="","",'各会計、関係団体の財政状況及び健全化判断比率'!B69)</f>
        <v>海部地区水防事務組合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介護保険特別会計（サービス事業勘定）</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11</v>
      </c>
      <c r="BX36" s="596"/>
      <c r="BY36" s="597" t="str">
        <f>IF('各会計、関係団体の財政状況及び健全化判断比率'!B70="","",'各会計、関係団体の財政状況及び健全化判断比率'!B70)</f>
        <v>海部南部消防組合（一般会計）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6</v>
      </c>
      <c r="V37" s="596"/>
      <c r="W37" s="597" t="str">
        <f>IF('各会計、関係団体の財政状況及び健全化判断比率'!B31="","",'各会計、関係団体の財政状況及び健全化判断比率'!B31)</f>
        <v>後期高齢者医療特別会計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12</v>
      </c>
      <c r="BX37" s="596"/>
      <c r="BY37" s="597" t="str">
        <f>IF('各会計、関係団体の財政状況及び健全化判断比率'!B71="","",'各会計、関係団体の財政状況及び健全化判断比率'!B71)</f>
        <v>海部南部消防組合（消防指令センター特別会計）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13</v>
      </c>
      <c r="BX38" s="596"/>
      <c r="BY38" s="597" t="str">
        <f>IF('各会計、関係団体の財政状況及び健全化判断比率'!B72="","",'各会計、関係団体の財政状況及び健全化判断比率'!B72)</f>
        <v>海部地区環境事務組合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14</v>
      </c>
      <c r="BX39" s="596"/>
      <c r="BY39" s="597" t="str">
        <f>IF('各会計、関係団体の財政状況及び健全化判断比率'!B73="","",'各会計、関係団体の財政状況及び健全化判断比率'!B73)</f>
        <v>海部南部広域事務組合（一般会計）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15</v>
      </c>
      <c r="BX40" s="596"/>
      <c r="BY40" s="597" t="str">
        <f>IF('各会計、関係団体の財政状況及び健全化判断比率'!B74="","",'各会計、関係団体の財政状況及び健全化判断比率'!B74)</f>
        <v>海部南部広域事務組合（障害者総合支援特別会計）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16</v>
      </c>
      <c r="BX41" s="596"/>
      <c r="BY41" s="597" t="str">
        <f>IF('各会計、関係団体の財政状況及び健全化判断比率'!B75="","",'各会計、関係団体の財政状況及び健全化判断比率'!B75)</f>
        <v>海部地区急病診療所組合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17</v>
      </c>
      <c r="BX42" s="596"/>
      <c r="BY42" s="597" t="str">
        <f>IF('各会計、関係団体の財政状況及び健全化判断比率'!B76="","",'各会計、関係団体の財政状況及び健全化判断比率'!B76)</f>
        <v>海部南部水道企業団</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18</v>
      </c>
      <c r="BX43" s="596"/>
      <c r="BY43" s="597" t="str">
        <f>IF('各会計、関係団体の財政状況及び健全化判断比率'!B77="","",'各会計、関係団体の財政状況及び健全化判断比率'!B77)</f>
        <v>愛知県後期高齢者医療広域連合（一般会計）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189</v>
      </c>
    </row>
    <row r="50" spans="5:5" x14ac:dyDescent="0.15">
      <c r="E50" s="139" t="s">
        <v>190</v>
      </c>
    </row>
    <row r="51" spans="5:5" x14ac:dyDescent="0.15">
      <c r="E51" s="139" t="s">
        <v>191</v>
      </c>
    </row>
    <row r="52" spans="5:5" x14ac:dyDescent="0.15">
      <c r="E52" s="139" t="s">
        <v>192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AC18" sqref="AC18:AG18"/>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x14ac:dyDescent="0.15">
      <c r="A34" s="22"/>
      <c r="B34" s="31"/>
      <c r="C34" s="1181" t="s">
        <v>526</v>
      </c>
      <c r="D34" s="1181"/>
      <c r="E34" s="1182"/>
      <c r="F34" s="32">
        <v>3.62</v>
      </c>
      <c r="G34" s="33">
        <v>3.64</v>
      </c>
      <c r="H34" s="33">
        <v>3.46</v>
      </c>
      <c r="I34" s="33">
        <v>3.57</v>
      </c>
      <c r="J34" s="34">
        <v>3.43</v>
      </c>
      <c r="K34" s="22"/>
      <c r="L34" s="22"/>
      <c r="M34" s="22"/>
      <c r="N34" s="22"/>
      <c r="O34" s="22"/>
      <c r="P34" s="22"/>
    </row>
    <row r="35" spans="1:16" ht="39" customHeight="1" x14ac:dyDescent="0.15">
      <c r="A35" s="22"/>
      <c r="B35" s="35"/>
      <c r="C35" s="1175" t="s">
        <v>527</v>
      </c>
      <c r="D35" s="1176"/>
      <c r="E35" s="1177"/>
      <c r="F35" s="36">
        <v>1.22</v>
      </c>
      <c r="G35" s="37">
        <v>1.86</v>
      </c>
      <c r="H35" s="37">
        <v>1.97</v>
      </c>
      <c r="I35" s="37">
        <v>1.88</v>
      </c>
      <c r="J35" s="38">
        <v>1.35</v>
      </c>
      <c r="K35" s="22"/>
      <c r="L35" s="22"/>
      <c r="M35" s="22"/>
      <c r="N35" s="22"/>
      <c r="O35" s="22"/>
      <c r="P35" s="22"/>
    </row>
    <row r="36" spans="1:16" ht="39" customHeight="1" x14ac:dyDescent="0.15">
      <c r="A36" s="22"/>
      <c r="B36" s="35"/>
      <c r="C36" s="1175" t="s">
        <v>528</v>
      </c>
      <c r="D36" s="1176"/>
      <c r="E36" s="1177"/>
      <c r="F36" s="36">
        <v>9.43</v>
      </c>
      <c r="G36" s="37">
        <v>6.98</v>
      </c>
      <c r="H36" s="37">
        <v>6.14</v>
      </c>
      <c r="I36" s="37">
        <v>6.47</v>
      </c>
      <c r="J36" s="38">
        <v>1.07</v>
      </c>
      <c r="K36" s="22"/>
      <c r="L36" s="22"/>
      <c r="M36" s="22"/>
      <c r="N36" s="22"/>
      <c r="O36" s="22"/>
      <c r="P36" s="22"/>
    </row>
    <row r="37" spans="1:16" ht="39" customHeight="1" x14ac:dyDescent="0.15">
      <c r="A37" s="22"/>
      <c r="B37" s="35"/>
      <c r="C37" s="1175" t="s">
        <v>529</v>
      </c>
      <c r="D37" s="1176"/>
      <c r="E37" s="1177"/>
      <c r="F37" s="36">
        <v>0.24</v>
      </c>
      <c r="G37" s="37">
        <v>0.04</v>
      </c>
      <c r="H37" s="37">
        <v>0.06</v>
      </c>
      <c r="I37" s="37">
        <v>7.0000000000000007E-2</v>
      </c>
      <c r="J37" s="38">
        <v>0.28000000000000003</v>
      </c>
      <c r="K37" s="22"/>
      <c r="L37" s="22"/>
      <c r="M37" s="22"/>
      <c r="N37" s="22"/>
      <c r="O37" s="22"/>
      <c r="P37" s="22"/>
    </row>
    <row r="38" spans="1:16" ht="39" customHeight="1" x14ac:dyDescent="0.15">
      <c r="A38" s="22"/>
      <c r="B38" s="35"/>
      <c r="C38" s="1175" t="s">
        <v>530</v>
      </c>
      <c r="D38" s="1176"/>
      <c r="E38" s="1177"/>
      <c r="F38" s="36">
        <v>0</v>
      </c>
      <c r="G38" s="37">
        <v>0</v>
      </c>
      <c r="H38" s="37">
        <v>0.01</v>
      </c>
      <c r="I38" s="37">
        <v>0.01</v>
      </c>
      <c r="J38" s="38">
        <v>0.02</v>
      </c>
      <c r="K38" s="22"/>
      <c r="L38" s="22"/>
      <c r="M38" s="22"/>
      <c r="N38" s="22"/>
      <c r="O38" s="22"/>
      <c r="P38" s="22"/>
    </row>
    <row r="39" spans="1:16" ht="39" customHeight="1" x14ac:dyDescent="0.15">
      <c r="A39" s="22"/>
      <c r="B39" s="35"/>
      <c r="C39" s="1175" t="s">
        <v>531</v>
      </c>
      <c r="D39" s="1176"/>
      <c r="E39" s="1177"/>
      <c r="F39" s="36">
        <v>0.02</v>
      </c>
      <c r="G39" s="37">
        <v>0.01</v>
      </c>
      <c r="H39" s="37">
        <v>0</v>
      </c>
      <c r="I39" s="37">
        <v>0.01</v>
      </c>
      <c r="J39" s="38">
        <v>0.01</v>
      </c>
      <c r="K39" s="22"/>
      <c r="L39" s="22"/>
      <c r="M39" s="22"/>
      <c r="N39" s="22"/>
      <c r="O39" s="22"/>
      <c r="P39" s="22"/>
    </row>
    <row r="40" spans="1:16" ht="39" customHeight="1" x14ac:dyDescent="0.15">
      <c r="A40" s="22"/>
      <c r="B40" s="35"/>
      <c r="C40" s="1175" t="s">
        <v>532</v>
      </c>
      <c r="D40" s="1176"/>
      <c r="E40" s="1177"/>
      <c r="F40" s="36">
        <v>0</v>
      </c>
      <c r="G40" s="37">
        <v>0</v>
      </c>
      <c r="H40" s="37">
        <v>0</v>
      </c>
      <c r="I40" s="37">
        <v>0</v>
      </c>
      <c r="J40" s="38">
        <v>0</v>
      </c>
      <c r="K40" s="22"/>
      <c r="L40" s="22"/>
      <c r="M40" s="22"/>
      <c r="N40" s="22"/>
      <c r="O40" s="22"/>
      <c r="P40" s="22"/>
    </row>
    <row r="41" spans="1:16" ht="39" customHeight="1" x14ac:dyDescent="0.15">
      <c r="A41" s="22"/>
      <c r="B41" s="35"/>
      <c r="C41" s="1175" t="s">
        <v>533</v>
      </c>
      <c r="D41" s="1176"/>
      <c r="E41" s="1177"/>
      <c r="F41" s="36" t="s">
        <v>480</v>
      </c>
      <c r="G41" s="37" t="s">
        <v>480</v>
      </c>
      <c r="H41" s="37" t="s">
        <v>480</v>
      </c>
      <c r="I41" s="37">
        <v>0</v>
      </c>
      <c r="J41" s="38">
        <v>0</v>
      </c>
      <c r="K41" s="22"/>
      <c r="L41" s="22"/>
      <c r="M41" s="22"/>
      <c r="N41" s="22"/>
      <c r="O41" s="22"/>
      <c r="P41" s="22"/>
    </row>
    <row r="42" spans="1:16" ht="39" customHeight="1" x14ac:dyDescent="0.15">
      <c r="A42" s="22"/>
      <c r="B42" s="39"/>
      <c r="C42" s="1175" t="s">
        <v>534</v>
      </c>
      <c r="D42" s="1176"/>
      <c r="E42" s="1177"/>
      <c r="F42" s="36" t="s">
        <v>480</v>
      </c>
      <c r="G42" s="37" t="s">
        <v>480</v>
      </c>
      <c r="H42" s="37" t="s">
        <v>480</v>
      </c>
      <c r="I42" s="37" t="s">
        <v>480</v>
      </c>
      <c r="J42" s="38" t="s">
        <v>480</v>
      </c>
      <c r="K42" s="22"/>
      <c r="L42" s="22"/>
      <c r="M42" s="22"/>
      <c r="N42" s="22"/>
      <c r="O42" s="22"/>
      <c r="P42" s="22"/>
    </row>
    <row r="43" spans="1:16" ht="39" customHeight="1" thickBot="1" x14ac:dyDescent="0.2">
      <c r="A43" s="22"/>
      <c r="B43" s="40"/>
      <c r="C43" s="1178" t="s">
        <v>535</v>
      </c>
      <c r="D43" s="1179"/>
      <c r="E43" s="1180"/>
      <c r="F43" s="41" t="s">
        <v>480</v>
      </c>
      <c r="G43" s="42" t="s">
        <v>480</v>
      </c>
      <c r="H43" s="42" t="s">
        <v>480</v>
      </c>
      <c r="I43" s="42" t="s">
        <v>480</v>
      </c>
      <c r="J43" s="43" t="s">
        <v>480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election activeCell="AC18" sqref="AC18:AG1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x14ac:dyDescent="0.15">
      <c r="A45" s="48"/>
      <c r="B45" s="1191" t="s">
        <v>11</v>
      </c>
      <c r="C45" s="1192"/>
      <c r="D45" s="58"/>
      <c r="E45" s="1197" t="s">
        <v>12</v>
      </c>
      <c r="F45" s="1197"/>
      <c r="G45" s="1197"/>
      <c r="H45" s="1197"/>
      <c r="I45" s="1197"/>
      <c r="J45" s="1198"/>
      <c r="K45" s="59">
        <v>132</v>
      </c>
      <c r="L45" s="60">
        <v>131</v>
      </c>
      <c r="M45" s="60">
        <v>131</v>
      </c>
      <c r="N45" s="60">
        <v>131</v>
      </c>
      <c r="O45" s="61">
        <v>63</v>
      </c>
      <c r="P45" s="48"/>
      <c r="Q45" s="48"/>
      <c r="R45" s="48"/>
      <c r="S45" s="48"/>
      <c r="T45" s="48"/>
      <c r="U45" s="48"/>
    </row>
    <row r="46" spans="1:21" ht="30.75" customHeight="1" x14ac:dyDescent="0.15">
      <c r="A46" s="48"/>
      <c r="B46" s="1193"/>
      <c r="C46" s="1194"/>
      <c r="D46" s="62"/>
      <c r="E46" s="1185" t="s">
        <v>13</v>
      </c>
      <c r="F46" s="1185"/>
      <c r="G46" s="1185"/>
      <c r="H46" s="1185"/>
      <c r="I46" s="1185"/>
      <c r="J46" s="1186"/>
      <c r="K46" s="63" t="s">
        <v>480</v>
      </c>
      <c r="L46" s="64" t="s">
        <v>480</v>
      </c>
      <c r="M46" s="64" t="s">
        <v>480</v>
      </c>
      <c r="N46" s="64" t="s">
        <v>480</v>
      </c>
      <c r="O46" s="65" t="s">
        <v>480</v>
      </c>
      <c r="P46" s="48"/>
      <c r="Q46" s="48"/>
      <c r="R46" s="48"/>
      <c r="S46" s="48"/>
      <c r="T46" s="48"/>
      <c r="U46" s="48"/>
    </row>
    <row r="47" spans="1:21" ht="30.75" customHeight="1" x14ac:dyDescent="0.15">
      <c r="A47" s="48"/>
      <c r="B47" s="1193"/>
      <c r="C47" s="1194"/>
      <c r="D47" s="62"/>
      <c r="E47" s="1185" t="s">
        <v>14</v>
      </c>
      <c r="F47" s="1185"/>
      <c r="G47" s="1185"/>
      <c r="H47" s="1185"/>
      <c r="I47" s="1185"/>
      <c r="J47" s="1186"/>
      <c r="K47" s="63" t="s">
        <v>480</v>
      </c>
      <c r="L47" s="64" t="s">
        <v>480</v>
      </c>
      <c r="M47" s="64" t="s">
        <v>480</v>
      </c>
      <c r="N47" s="64" t="s">
        <v>480</v>
      </c>
      <c r="O47" s="65" t="s">
        <v>480</v>
      </c>
      <c r="P47" s="48"/>
      <c r="Q47" s="48"/>
      <c r="R47" s="48"/>
      <c r="S47" s="48"/>
      <c r="T47" s="48"/>
      <c r="U47" s="48"/>
    </row>
    <row r="48" spans="1:21" ht="30.75" customHeight="1" x14ac:dyDescent="0.15">
      <c r="A48" s="48"/>
      <c r="B48" s="1193"/>
      <c r="C48" s="1194"/>
      <c r="D48" s="62"/>
      <c r="E48" s="1185" t="s">
        <v>15</v>
      </c>
      <c r="F48" s="1185"/>
      <c r="G48" s="1185"/>
      <c r="H48" s="1185"/>
      <c r="I48" s="1185"/>
      <c r="J48" s="1186"/>
      <c r="K48" s="63">
        <v>29</v>
      </c>
      <c r="L48" s="64">
        <v>28</v>
      </c>
      <c r="M48" s="64">
        <v>28</v>
      </c>
      <c r="N48" s="64">
        <v>29</v>
      </c>
      <c r="O48" s="65">
        <v>35</v>
      </c>
      <c r="P48" s="48"/>
      <c r="Q48" s="48"/>
      <c r="R48" s="48"/>
      <c r="S48" s="48"/>
      <c r="T48" s="48"/>
      <c r="U48" s="48"/>
    </row>
    <row r="49" spans="1:21" ht="30.75" customHeight="1" x14ac:dyDescent="0.15">
      <c r="A49" s="48"/>
      <c r="B49" s="1193"/>
      <c r="C49" s="1194"/>
      <c r="D49" s="62"/>
      <c r="E49" s="1185" t="s">
        <v>16</v>
      </c>
      <c r="F49" s="1185"/>
      <c r="G49" s="1185"/>
      <c r="H49" s="1185"/>
      <c r="I49" s="1185"/>
      <c r="J49" s="1186"/>
      <c r="K49" s="63">
        <v>57</v>
      </c>
      <c r="L49" s="64">
        <v>55</v>
      </c>
      <c r="M49" s="64">
        <v>46</v>
      </c>
      <c r="N49" s="64">
        <v>33</v>
      </c>
      <c r="O49" s="65">
        <v>23</v>
      </c>
      <c r="P49" s="48"/>
      <c r="Q49" s="48"/>
      <c r="R49" s="48"/>
      <c r="S49" s="48"/>
      <c r="T49" s="48"/>
      <c r="U49" s="48"/>
    </row>
    <row r="50" spans="1:21" ht="30.75" customHeight="1" x14ac:dyDescent="0.15">
      <c r="A50" s="48"/>
      <c r="B50" s="1193"/>
      <c r="C50" s="1194"/>
      <c r="D50" s="62"/>
      <c r="E50" s="1185" t="s">
        <v>17</v>
      </c>
      <c r="F50" s="1185"/>
      <c r="G50" s="1185"/>
      <c r="H50" s="1185"/>
      <c r="I50" s="1185"/>
      <c r="J50" s="1186"/>
      <c r="K50" s="63">
        <v>20</v>
      </c>
      <c r="L50" s="64">
        <v>19</v>
      </c>
      <c r="M50" s="64">
        <v>19</v>
      </c>
      <c r="N50" s="64">
        <v>18</v>
      </c>
      <c r="O50" s="65">
        <v>21</v>
      </c>
      <c r="P50" s="48"/>
      <c r="Q50" s="48"/>
      <c r="R50" s="48"/>
      <c r="S50" s="48"/>
      <c r="T50" s="48"/>
      <c r="U50" s="48"/>
    </row>
    <row r="51" spans="1:21" ht="30.75" customHeight="1" x14ac:dyDescent="0.15">
      <c r="A51" s="48"/>
      <c r="B51" s="1195"/>
      <c r="C51" s="1196"/>
      <c r="D51" s="66"/>
      <c r="E51" s="1185" t="s">
        <v>18</v>
      </c>
      <c r="F51" s="1185"/>
      <c r="G51" s="1185"/>
      <c r="H51" s="1185"/>
      <c r="I51" s="1185"/>
      <c r="J51" s="1186"/>
      <c r="K51" s="63" t="s">
        <v>480</v>
      </c>
      <c r="L51" s="64" t="s">
        <v>480</v>
      </c>
      <c r="M51" s="64" t="s">
        <v>480</v>
      </c>
      <c r="N51" s="64" t="s">
        <v>480</v>
      </c>
      <c r="O51" s="65" t="s">
        <v>480</v>
      </c>
      <c r="P51" s="48"/>
      <c r="Q51" s="48"/>
      <c r="R51" s="48"/>
      <c r="S51" s="48"/>
      <c r="T51" s="48"/>
      <c r="U51" s="48"/>
    </row>
    <row r="52" spans="1:21" ht="30.75" customHeight="1" x14ac:dyDescent="0.15">
      <c r="A52" s="48"/>
      <c r="B52" s="1183" t="s">
        <v>19</v>
      </c>
      <c r="C52" s="1184"/>
      <c r="D52" s="66"/>
      <c r="E52" s="1185" t="s">
        <v>20</v>
      </c>
      <c r="F52" s="1185"/>
      <c r="G52" s="1185"/>
      <c r="H52" s="1185"/>
      <c r="I52" s="1185"/>
      <c r="J52" s="1186"/>
      <c r="K52" s="63">
        <v>157</v>
      </c>
      <c r="L52" s="64">
        <v>161</v>
      </c>
      <c r="M52" s="64">
        <v>167</v>
      </c>
      <c r="N52" s="64">
        <v>167</v>
      </c>
      <c r="O52" s="65">
        <v>144</v>
      </c>
      <c r="P52" s="48"/>
      <c r="Q52" s="48"/>
      <c r="R52" s="48"/>
      <c r="S52" s="48"/>
      <c r="T52" s="48"/>
      <c r="U52" s="48"/>
    </row>
    <row r="53" spans="1:21" ht="30.75" customHeight="1" thickBot="1" x14ac:dyDescent="0.2">
      <c r="A53" s="48"/>
      <c r="B53" s="1187" t="s">
        <v>21</v>
      </c>
      <c r="C53" s="1188"/>
      <c r="D53" s="67"/>
      <c r="E53" s="1189" t="s">
        <v>22</v>
      </c>
      <c r="F53" s="1189"/>
      <c r="G53" s="1189"/>
      <c r="H53" s="1189"/>
      <c r="I53" s="1189"/>
      <c r="J53" s="1190"/>
      <c r="K53" s="68">
        <v>81</v>
      </c>
      <c r="L53" s="69">
        <v>72</v>
      </c>
      <c r="M53" s="69">
        <v>57</v>
      </c>
      <c r="N53" s="69">
        <v>44</v>
      </c>
      <c r="O53" s="70">
        <v>-2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75" zoomScaleNormal="75" zoomScaleSheetLayoutView="100" workbookViewId="0">
      <selection activeCell="AC18" sqref="AC18:AG18"/>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520</v>
      </c>
      <c r="J40" s="79" t="s">
        <v>521</v>
      </c>
      <c r="K40" s="79" t="s">
        <v>522</v>
      </c>
      <c r="L40" s="79" t="s">
        <v>523</v>
      </c>
      <c r="M40" s="80" t="s">
        <v>524</v>
      </c>
    </row>
    <row r="41" spans="2:13" ht="27.75" customHeight="1" x14ac:dyDescent="0.15">
      <c r="B41" s="1199" t="s">
        <v>24</v>
      </c>
      <c r="C41" s="1200"/>
      <c r="D41" s="81"/>
      <c r="E41" s="1205" t="s">
        <v>25</v>
      </c>
      <c r="F41" s="1205"/>
      <c r="G41" s="1205"/>
      <c r="H41" s="1206"/>
      <c r="I41" s="82">
        <v>498</v>
      </c>
      <c r="J41" s="83">
        <v>381</v>
      </c>
      <c r="K41" s="83">
        <v>261</v>
      </c>
      <c r="L41" s="83">
        <v>137</v>
      </c>
      <c r="M41" s="84">
        <v>77</v>
      </c>
    </row>
    <row r="42" spans="2:13" ht="27.75" customHeight="1" x14ac:dyDescent="0.15">
      <c r="B42" s="1201"/>
      <c r="C42" s="1202"/>
      <c r="D42" s="85"/>
      <c r="E42" s="1207" t="s">
        <v>26</v>
      </c>
      <c r="F42" s="1207"/>
      <c r="G42" s="1207"/>
      <c r="H42" s="1208"/>
      <c r="I42" s="86">
        <v>188</v>
      </c>
      <c r="J42" s="87">
        <v>173</v>
      </c>
      <c r="K42" s="87">
        <v>158</v>
      </c>
      <c r="L42" s="87">
        <v>143</v>
      </c>
      <c r="M42" s="88">
        <v>128</v>
      </c>
    </row>
    <row r="43" spans="2:13" ht="27.75" customHeight="1" x14ac:dyDescent="0.15">
      <c r="B43" s="1201"/>
      <c r="C43" s="1202"/>
      <c r="D43" s="85"/>
      <c r="E43" s="1207" t="s">
        <v>27</v>
      </c>
      <c r="F43" s="1207"/>
      <c r="G43" s="1207"/>
      <c r="H43" s="1208"/>
      <c r="I43" s="86">
        <v>264</v>
      </c>
      <c r="J43" s="87">
        <v>250</v>
      </c>
      <c r="K43" s="87">
        <v>230</v>
      </c>
      <c r="L43" s="87">
        <v>211</v>
      </c>
      <c r="M43" s="88">
        <v>207</v>
      </c>
    </row>
    <row r="44" spans="2:13" ht="27.75" customHeight="1" x14ac:dyDescent="0.15">
      <c r="B44" s="1201"/>
      <c r="C44" s="1202"/>
      <c r="D44" s="85"/>
      <c r="E44" s="1207" t="s">
        <v>28</v>
      </c>
      <c r="F44" s="1207"/>
      <c r="G44" s="1207"/>
      <c r="H44" s="1208"/>
      <c r="I44" s="86">
        <v>178</v>
      </c>
      <c r="J44" s="87">
        <v>126</v>
      </c>
      <c r="K44" s="87">
        <v>75</v>
      </c>
      <c r="L44" s="87">
        <v>34</v>
      </c>
      <c r="M44" s="88">
        <v>8</v>
      </c>
    </row>
    <row r="45" spans="2:13" ht="27.75" customHeight="1" x14ac:dyDescent="0.15">
      <c r="B45" s="1201"/>
      <c r="C45" s="1202"/>
      <c r="D45" s="85"/>
      <c r="E45" s="1207" t="s">
        <v>29</v>
      </c>
      <c r="F45" s="1207"/>
      <c r="G45" s="1207"/>
      <c r="H45" s="1208"/>
      <c r="I45" s="86">
        <v>292</v>
      </c>
      <c r="J45" s="87">
        <v>291</v>
      </c>
      <c r="K45" s="87">
        <v>274</v>
      </c>
      <c r="L45" s="87">
        <v>193</v>
      </c>
      <c r="M45" s="88">
        <v>140</v>
      </c>
    </row>
    <row r="46" spans="2:13" ht="27.75" customHeight="1" x14ac:dyDescent="0.15">
      <c r="B46" s="1201"/>
      <c r="C46" s="1202"/>
      <c r="D46" s="85"/>
      <c r="E46" s="1207" t="s">
        <v>30</v>
      </c>
      <c r="F46" s="1207"/>
      <c r="G46" s="1207"/>
      <c r="H46" s="1208"/>
      <c r="I46" s="86" t="s">
        <v>480</v>
      </c>
      <c r="J46" s="87" t="s">
        <v>480</v>
      </c>
      <c r="K46" s="87" t="s">
        <v>480</v>
      </c>
      <c r="L46" s="87" t="s">
        <v>480</v>
      </c>
      <c r="M46" s="88" t="s">
        <v>480</v>
      </c>
    </row>
    <row r="47" spans="2:13" ht="27.75" customHeight="1" x14ac:dyDescent="0.15">
      <c r="B47" s="1201"/>
      <c r="C47" s="1202"/>
      <c r="D47" s="85"/>
      <c r="E47" s="1207" t="s">
        <v>31</v>
      </c>
      <c r="F47" s="1207"/>
      <c r="G47" s="1207"/>
      <c r="H47" s="1208"/>
      <c r="I47" s="86" t="s">
        <v>480</v>
      </c>
      <c r="J47" s="87" t="s">
        <v>480</v>
      </c>
      <c r="K47" s="87" t="s">
        <v>480</v>
      </c>
      <c r="L47" s="87" t="s">
        <v>480</v>
      </c>
      <c r="M47" s="88" t="s">
        <v>480</v>
      </c>
    </row>
    <row r="48" spans="2:13" ht="27.75" customHeight="1" x14ac:dyDescent="0.15">
      <c r="B48" s="1203"/>
      <c r="C48" s="1204"/>
      <c r="D48" s="85"/>
      <c r="E48" s="1207" t="s">
        <v>32</v>
      </c>
      <c r="F48" s="1207"/>
      <c r="G48" s="1207"/>
      <c r="H48" s="1208"/>
      <c r="I48" s="86" t="s">
        <v>480</v>
      </c>
      <c r="J48" s="87" t="s">
        <v>480</v>
      </c>
      <c r="K48" s="87" t="s">
        <v>480</v>
      </c>
      <c r="L48" s="87" t="s">
        <v>480</v>
      </c>
      <c r="M48" s="88" t="s">
        <v>480</v>
      </c>
    </row>
    <row r="49" spans="2:13" ht="27.75" customHeight="1" x14ac:dyDescent="0.15">
      <c r="B49" s="1209" t="s">
        <v>33</v>
      </c>
      <c r="C49" s="1210"/>
      <c r="D49" s="89"/>
      <c r="E49" s="1207" t="s">
        <v>34</v>
      </c>
      <c r="F49" s="1207"/>
      <c r="G49" s="1207"/>
      <c r="H49" s="1208"/>
      <c r="I49" s="86">
        <v>7850</v>
      </c>
      <c r="J49" s="87">
        <v>8821</v>
      </c>
      <c r="K49" s="87">
        <v>9356</v>
      </c>
      <c r="L49" s="87">
        <v>9548</v>
      </c>
      <c r="M49" s="88">
        <v>9066</v>
      </c>
    </row>
    <row r="50" spans="2:13" ht="27.75" customHeight="1" x14ac:dyDescent="0.15">
      <c r="B50" s="1201"/>
      <c r="C50" s="1202"/>
      <c r="D50" s="85"/>
      <c r="E50" s="1207" t="s">
        <v>35</v>
      </c>
      <c r="F50" s="1207"/>
      <c r="G50" s="1207"/>
      <c r="H50" s="1208"/>
      <c r="I50" s="86" t="s">
        <v>480</v>
      </c>
      <c r="J50" s="87" t="s">
        <v>480</v>
      </c>
      <c r="K50" s="87" t="s">
        <v>480</v>
      </c>
      <c r="L50" s="87" t="s">
        <v>480</v>
      </c>
      <c r="M50" s="88" t="s">
        <v>480</v>
      </c>
    </row>
    <row r="51" spans="2:13" ht="27.75" customHeight="1" x14ac:dyDescent="0.15">
      <c r="B51" s="1203"/>
      <c r="C51" s="1204"/>
      <c r="D51" s="85"/>
      <c r="E51" s="1207" t="s">
        <v>36</v>
      </c>
      <c r="F51" s="1207"/>
      <c r="G51" s="1207"/>
      <c r="H51" s="1208"/>
      <c r="I51" s="86">
        <v>1626</v>
      </c>
      <c r="J51" s="87">
        <v>1528</v>
      </c>
      <c r="K51" s="87">
        <v>1385</v>
      </c>
      <c r="L51" s="87">
        <v>1238</v>
      </c>
      <c r="M51" s="88">
        <v>1113</v>
      </c>
    </row>
    <row r="52" spans="2:13" ht="27.75" customHeight="1" thickBot="1" x14ac:dyDescent="0.2">
      <c r="B52" s="1211" t="s">
        <v>37</v>
      </c>
      <c r="C52" s="1212"/>
      <c r="D52" s="90"/>
      <c r="E52" s="1213" t="s">
        <v>38</v>
      </c>
      <c r="F52" s="1213"/>
      <c r="G52" s="1213"/>
      <c r="H52" s="1214"/>
      <c r="I52" s="91">
        <v>-8056</v>
      </c>
      <c r="J52" s="92">
        <v>-9128</v>
      </c>
      <c r="K52" s="92">
        <v>-9744</v>
      </c>
      <c r="L52" s="92">
        <v>-10069</v>
      </c>
      <c r="M52" s="93">
        <v>-9619</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F45" zoomScale="80" zoomScaleNormal="80" zoomScaleSheetLayoutView="55" workbookViewId="0">
      <selection activeCell="G65" sqref="G65:O69"/>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552</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552</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553</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554</v>
      </c>
      <c r="I42" s="352"/>
      <c r="J42" s="352"/>
      <c r="K42" s="352"/>
      <c r="L42" s="244"/>
      <c r="M42" s="244"/>
      <c r="N42" s="244"/>
      <c r="O42" s="244"/>
    </row>
    <row r="43" spans="2:17" x14ac:dyDescent="0.15">
      <c r="B43" s="248"/>
      <c r="C43" s="244"/>
      <c r="D43" s="244"/>
      <c r="E43" s="244"/>
      <c r="F43" s="244"/>
      <c r="G43" s="1251"/>
      <c r="H43" s="1228"/>
      <c r="I43" s="1228"/>
      <c r="J43" s="1228"/>
      <c r="K43" s="1228"/>
      <c r="L43" s="1228"/>
      <c r="M43" s="1228"/>
      <c r="N43" s="1228"/>
      <c r="O43" s="1229"/>
    </row>
    <row r="44" spans="2:17" x14ac:dyDescent="0.15">
      <c r="B44" s="248"/>
      <c r="C44" s="244"/>
      <c r="D44" s="244"/>
      <c r="E44" s="244"/>
      <c r="F44" s="244"/>
      <c r="G44" s="1230"/>
      <c r="H44" s="1231"/>
      <c r="I44" s="1231"/>
      <c r="J44" s="1231"/>
      <c r="K44" s="1231"/>
      <c r="L44" s="1231"/>
      <c r="M44" s="1231"/>
      <c r="N44" s="1231"/>
      <c r="O44" s="1232"/>
    </row>
    <row r="45" spans="2:17" x14ac:dyDescent="0.15">
      <c r="B45" s="248"/>
      <c r="C45" s="244"/>
      <c r="D45" s="244"/>
      <c r="E45" s="244"/>
      <c r="F45" s="244"/>
      <c r="G45" s="1230"/>
      <c r="H45" s="1231"/>
      <c r="I45" s="1231"/>
      <c r="J45" s="1231"/>
      <c r="K45" s="1231"/>
      <c r="L45" s="1231"/>
      <c r="M45" s="1231"/>
      <c r="N45" s="1231"/>
      <c r="O45" s="1232"/>
    </row>
    <row r="46" spans="2:17" x14ac:dyDescent="0.15">
      <c r="B46" s="248"/>
      <c r="C46" s="244"/>
      <c r="D46" s="244"/>
      <c r="E46" s="244"/>
      <c r="F46" s="244"/>
      <c r="G46" s="1230"/>
      <c r="H46" s="1231"/>
      <c r="I46" s="1231"/>
      <c r="J46" s="1231"/>
      <c r="K46" s="1231"/>
      <c r="L46" s="1231"/>
      <c r="M46" s="1231"/>
      <c r="N46" s="1231"/>
      <c r="O46" s="1232"/>
    </row>
    <row r="47" spans="2:17" x14ac:dyDescent="0.15">
      <c r="B47" s="248"/>
      <c r="C47" s="244"/>
      <c r="D47" s="244"/>
      <c r="E47" s="244"/>
      <c r="F47" s="244"/>
      <c r="G47" s="1233"/>
      <c r="H47" s="1234"/>
      <c r="I47" s="1234"/>
      <c r="J47" s="1234"/>
      <c r="K47" s="1234"/>
      <c r="L47" s="1234"/>
      <c r="M47" s="1234"/>
      <c r="N47" s="1234"/>
      <c r="O47" s="1235"/>
    </row>
    <row r="48" spans="2:17" x14ac:dyDescent="0.15">
      <c r="B48" s="248"/>
      <c r="C48" s="244"/>
      <c r="D48" s="244"/>
      <c r="E48" s="244"/>
      <c r="F48" s="244"/>
      <c r="G48" s="244"/>
      <c r="H48" s="353"/>
      <c r="I48" s="353"/>
      <c r="J48" s="353"/>
    </row>
    <row r="49" spans="1:17" x14ac:dyDescent="0.15">
      <c r="B49" s="248"/>
      <c r="C49" s="244"/>
      <c r="D49" s="244"/>
      <c r="E49" s="244"/>
      <c r="F49" s="244"/>
      <c r="G49" s="243" t="s">
        <v>555</v>
      </c>
    </row>
    <row r="50" spans="1:17" x14ac:dyDescent="0.15">
      <c r="B50" s="248"/>
      <c r="C50" s="244"/>
      <c r="D50" s="244"/>
      <c r="E50" s="244"/>
      <c r="F50" s="244"/>
      <c r="G50" s="1236"/>
      <c r="H50" s="1237"/>
      <c r="I50" s="1237"/>
      <c r="J50" s="1238"/>
      <c r="K50" s="354" t="s">
        <v>520</v>
      </c>
      <c r="L50" s="354" t="s">
        <v>521</v>
      </c>
      <c r="M50" s="354" t="s">
        <v>522</v>
      </c>
      <c r="N50" s="354" t="s">
        <v>523</v>
      </c>
      <c r="O50" s="354" t="s">
        <v>524</v>
      </c>
    </row>
    <row r="51" spans="1:17" x14ac:dyDescent="0.15">
      <c r="B51" s="248"/>
      <c r="C51" s="244"/>
      <c r="D51" s="244"/>
      <c r="E51" s="244"/>
      <c r="F51" s="244"/>
      <c r="G51" s="1239" t="s">
        <v>556</v>
      </c>
      <c r="H51" s="1240"/>
      <c r="I51" s="1245" t="s">
        <v>557</v>
      </c>
      <c r="J51" s="1245"/>
      <c r="K51" s="1249"/>
      <c r="L51" s="1249"/>
      <c r="M51" s="1249"/>
      <c r="N51" s="1249"/>
      <c r="O51" s="1249"/>
    </row>
    <row r="52" spans="1:17" x14ac:dyDescent="0.15">
      <c r="B52" s="248"/>
      <c r="C52" s="244"/>
      <c r="D52" s="244"/>
      <c r="E52" s="244"/>
      <c r="F52" s="244"/>
      <c r="G52" s="1241"/>
      <c r="H52" s="1242"/>
      <c r="I52" s="1246"/>
      <c r="J52" s="1246"/>
      <c r="K52" s="1215"/>
      <c r="L52" s="1215"/>
      <c r="M52" s="1215"/>
      <c r="N52" s="1215"/>
      <c r="O52" s="1215"/>
    </row>
    <row r="53" spans="1:17" x14ac:dyDescent="0.15">
      <c r="A53" s="355"/>
      <c r="B53" s="248"/>
      <c r="C53" s="244"/>
      <c r="D53" s="244"/>
      <c r="E53" s="244"/>
      <c r="F53" s="244"/>
      <c r="G53" s="1241"/>
      <c r="H53" s="1242"/>
      <c r="I53" s="1225" t="s">
        <v>558</v>
      </c>
      <c r="J53" s="1225"/>
      <c r="K53" s="1250"/>
      <c r="L53" s="1250"/>
      <c r="M53" s="1250"/>
      <c r="N53" s="1250"/>
      <c r="O53" s="1250"/>
    </row>
    <row r="54" spans="1:17" x14ac:dyDescent="0.15">
      <c r="A54" s="355"/>
      <c r="B54" s="248"/>
      <c r="C54" s="244"/>
      <c r="D54" s="244"/>
      <c r="E54" s="244"/>
      <c r="F54" s="244"/>
      <c r="G54" s="1243"/>
      <c r="H54" s="1244"/>
      <c r="I54" s="1225"/>
      <c r="J54" s="1225"/>
      <c r="K54" s="1248"/>
      <c r="L54" s="1248"/>
      <c r="M54" s="1248"/>
      <c r="N54" s="1248"/>
      <c r="O54" s="1248"/>
    </row>
    <row r="55" spans="1:17" x14ac:dyDescent="0.15">
      <c r="A55" s="355"/>
      <c r="B55" s="248"/>
      <c r="C55" s="244"/>
      <c r="D55" s="244"/>
      <c r="E55" s="244"/>
      <c r="F55" s="244"/>
      <c r="G55" s="1219" t="s">
        <v>559</v>
      </c>
      <c r="H55" s="1220"/>
      <c r="I55" s="1225" t="s">
        <v>557</v>
      </c>
      <c r="J55" s="1225"/>
      <c r="K55" s="1249"/>
      <c r="L55" s="1249"/>
      <c r="M55" s="1249"/>
      <c r="N55" s="1249"/>
      <c r="O55" s="1249"/>
    </row>
    <row r="56" spans="1:17" x14ac:dyDescent="0.15">
      <c r="A56" s="355"/>
      <c r="B56" s="248"/>
      <c r="C56" s="244"/>
      <c r="D56" s="244"/>
      <c r="E56" s="244"/>
      <c r="F56" s="244"/>
      <c r="G56" s="1221"/>
      <c r="H56" s="1222"/>
      <c r="I56" s="1225"/>
      <c r="J56" s="1225"/>
      <c r="K56" s="1215"/>
      <c r="L56" s="1215"/>
      <c r="M56" s="1215"/>
      <c r="N56" s="1215"/>
      <c r="O56" s="1215"/>
    </row>
    <row r="57" spans="1:17" s="355" customFormat="1" x14ac:dyDescent="0.15">
      <c r="B57" s="356"/>
      <c r="C57" s="352"/>
      <c r="D57" s="352"/>
      <c r="E57" s="352"/>
      <c r="F57" s="352"/>
      <c r="G57" s="1221"/>
      <c r="H57" s="1222"/>
      <c r="I57" s="1217" t="s">
        <v>558</v>
      </c>
      <c r="J57" s="1217"/>
      <c r="K57" s="1250"/>
      <c r="L57" s="1250"/>
      <c r="M57" s="1250"/>
      <c r="N57" s="1250"/>
      <c r="O57" s="1250"/>
      <c r="P57" s="357"/>
      <c r="Q57" s="356"/>
    </row>
    <row r="58" spans="1:17" s="355" customFormat="1" x14ac:dyDescent="0.15">
      <c r="A58" s="243"/>
      <c r="B58" s="356"/>
      <c r="C58" s="352"/>
      <c r="D58" s="352"/>
      <c r="E58" s="352"/>
      <c r="F58" s="352"/>
      <c r="G58" s="1223"/>
      <c r="H58" s="1224"/>
      <c r="I58" s="1217"/>
      <c r="J58" s="1217"/>
      <c r="K58" s="1248"/>
      <c r="L58" s="1248"/>
      <c r="M58" s="1248"/>
      <c r="N58" s="1248"/>
      <c r="O58" s="1248"/>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560</v>
      </c>
      <c r="C63" s="244"/>
      <c r="D63" s="244"/>
      <c r="E63" s="244"/>
      <c r="F63" s="244"/>
      <c r="G63" s="244"/>
      <c r="H63" s="244"/>
      <c r="I63" s="244"/>
      <c r="J63" s="244"/>
      <c r="K63" s="244"/>
      <c r="L63" s="244"/>
      <c r="M63" s="244"/>
      <c r="N63" s="244"/>
      <c r="O63" s="244"/>
    </row>
    <row r="64" spans="1:17" x14ac:dyDescent="0.15">
      <c r="B64" s="248"/>
      <c r="C64" s="244"/>
      <c r="D64" s="244"/>
      <c r="E64" s="244"/>
      <c r="F64" s="244"/>
      <c r="G64" s="351" t="s">
        <v>554</v>
      </c>
      <c r="I64" s="352"/>
      <c r="J64" s="352"/>
      <c r="K64" s="352"/>
      <c r="L64" s="244"/>
      <c r="M64" s="244"/>
      <c r="N64" s="244"/>
      <c r="O64" s="244"/>
    </row>
    <row r="65" spans="2:30" x14ac:dyDescent="0.15">
      <c r="B65" s="248"/>
      <c r="C65" s="244"/>
      <c r="D65" s="244"/>
      <c r="E65" s="244"/>
      <c r="F65" s="244"/>
      <c r="G65" s="1227" t="s">
        <v>563</v>
      </c>
      <c r="H65" s="1228"/>
      <c r="I65" s="1228"/>
      <c r="J65" s="1228"/>
      <c r="K65" s="1228"/>
      <c r="L65" s="1228"/>
      <c r="M65" s="1228"/>
      <c r="N65" s="1228"/>
      <c r="O65" s="1229"/>
    </row>
    <row r="66" spans="2:30" x14ac:dyDescent="0.15">
      <c r="B66" s="248"/>
      <c r="C66" s="244"/>
      <c r="D66" s="244"/>
      <c r="E66" s="244"/>
      <c r="F66" s="244"/>
      <c r="G66" s="1230"/>
      <c r="H66" s="1231"/>
      <c r="I66" s="1231"/>
      <c r="J66" s="1231"/>
      <c r="K66" s="1231"/>
      <c r="L66" s="1231"/>
      <c r="M66" s="1231"/>
      <c r="N66" s="1231"/>
      <c r="O66" s="1232"/>
    </row>
    <row r="67" spans="2:30" x14ac:dyDescent="0.15">
      <c r="B67" s="248"/>
      <c r="C67" s="244"/>
      <c r="D67" s="244"/>
      <c r="E67" s="244"/>
      <c r="F67" s="244"/>
      <c r="G67" s="1230"/>
      <c r="H67" s="1231"/>
      <c r="I67" s="1231"/>
      <c r="J67" s="1231"/>
      <c r="K67" s="1231"/>
      <c r="L67" s="1231"/>
      <c r="M67" s="1231"/>
      <c r="N67" s="1231"/>
      <c r="O67" s="1232"/>
    </row>
    <row r="68" spans="2:30" x14ac:dyDescent="0.15">
      <c r="B68" s="248"/>
      <c r="C68" s="244"/>
      <c r="D68" s="244"/>
      <c r="E68" s="244"/>
      <c r="F68" s="244"/>
      <c r="G68" s="1230"/>
      <c r="H68" s="1231"/>
      <c r="I68" s="1231"/>
      <c r="J68" s="1231"/>
      <c r="K68" s="1231"/>
      <c r="L68" s="1231"/>
      <c r="M68" s="1231"/>
      <c r="N68" s="1231"/>
      <c r="O68" s="1232"/>
    </row>
    <row r="69" spans="2:30" x14ac:dyDescent="0.15">
      <c r="B69" s="248"/>
      <c r="C69" s="244"/>
      <c r="D69" s="244"/>
      <c r="E69" s="244"/>
      <c r="F69" s="244"/>
      <c r="G69" s="1233"/>
      <c r="H69" s="1234"/>
      <c r="I69" s="1234"/>
      <c r="J69" s="1234"/>
      <c r="K69" s="1234"/>
      <c r="L69" s="1234"/>
      <c r="M69" s="1234"/>
      <c r="N69" s="1234"/>
      <c r="O69" s="1235"/>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561</v>
      </c>
      <c r="I71" s="368"/>
      <c r="J71" s="364"/>
      <c r="K71" s="364"/>
      <c r="L71" s="365"/>
      <c r="M71" s="364"/>
      <c r="N71" s="365"/>
      <c r="O71" s="366"/>
    </row>
    <row r="72" spans="2:30" x14ac:dyDescent="0.15">
      <c r="B72" s="248"/>
      <c r="C72" s="244"/>
      <c r="D72" s="244"/>
      <c r="E72" s="244"/>
      <c r="F72" s="244"/>
      <c r="G72" s="1236"/>
      <c r="H72" s="1237"/>
      <c r="I72" s="1237"/>
      <c r="J72" s="1238"/>
      <c r="K72" s="354" t="s">
        <v>520</v>
      </c>
      <c r="L72" s="354" t="s">
        <v>521</v>
      </c>
      <c r="M72" s="354" t="s">
        <v>522</v>
      </c>
      <c r="N72" s="354" t="s">
        <v>523</v>
      </c>
      <c r="O72" s="354" t="s">
        <v>524</v>
      </c>
    </row>
    <row r="73" spans="2:30" x14ac:dyDescent="0.15">
      <c r="B73" s="248"/>
      <c r="C73" s="244"/>
      <c r="D73" s="244"/>
      <c r="E73" s="244"/>
      <c r="F73" s="244"/>
      <c r="G73" s="1239" t="s">
        <v>556</v>
      </c>
      <c r="H73" s="1240"/>
      <c r="I73" s="1245" t="s">
        <v>557</v>
      </c>
      <c r="J73" s="1245"/>
      <c r="K73" s="1226"/>
      <c r="L73" s="1226"/>
      <c r="M73" s="1215"/>
      <c r="N73" s="1215"/>
      <c r="O73" s="1215"/>
      <c r="S73" s="243">
        <v>9.9</v>
      </c>
    </row>
    <row r="74" spans="2:30" x14ac:dyDescent="0.15">
      <c r="B74" s="248"/>
      <c r="C74" s="244"/>
      <c r="D74" s="244"/>
      <c r="E74" s="244"/>
      <c r="F74" s="244"/>
      <c r="G74" s="1241"/>
      <c r="H74" s="1242"/>
      <c r="I74" s="1246"/>
      <c r="J74" s="1246"/>
      <c r="K74" s="1226"/>
      <c r="L74" s="1226"/>
      <c r="M74" s="1215"/>
      <c r="N74" s="1215"/>
      <c r="O74" s="1215"/>
    </row>
    <row r="75" spans="2:30" x14ac:dyDescent="0.15">
      <c r="B75" s="248"/>
      <c r="C75" s="244"/>
      <c r="D75" s="244"/>
      <c r="E75" s="244"/>
      <c r="F75" s="244"/>
      <c r="G75" s="1241"/>
      <c r="H75" s="1242"/>
      <c r="I75" s="1225" t="s">
        <v>562</v>
      </c>
      <c r="J75" s="1225"/>
      <c r="K75" s="1247">
        <v>2.2000000000000002</v>
      </c>
      <c r="L75" s="1247">
        <v>1.9</v>
      </c>
      <c r="M75" s="1247">
        <v>1.7</v>
      </c>
      <c r="N75" s="1247">
        <v>1.4</v>
      </c>
      <c r="O75" s="1247">
        <v>0.8</v>
      </c>
      <c r="U75" s="243">
        <v>81.2</v>
      </c>
      <c r="W75" s="243">
        <v>87.2</v>
      </c>
      <c r="Y75" s="243">
        <v>99.8</v>
      </c>
      <c r="AA75" s="243">
        <v>109.5</v>
      </c>
      <c r="AC75" s="243">
        <v>115.2</v>
      </c>
    </row>
    <row r="76" spans="2:30" x14ac:dyDescent="0.15">
      <c r="B76" s="248"/>
      <c r="C76" s="244"/>
      <c r="D76" s="244"/>
      <c r="E76" s="244"/>
      <c r="F76" s="244"/>
      <c r="G76" s="1243"/>
      <c r="H76" s="1244"/>
      <c r="I76" s="1225"/>
      <c r="J76" s="1225"/>
      <c r="K76" s="1248"/>
      <c r="L76" s="1248"/>
      <c r="M76" s="1248"/>
      <c r="N76" s="1248"/>
      <c r="O76" s="1248"/>
    </row>
    <row r="77" spans="2:30" x14ac:dyDescent="0.15">
      <c r="B77" s="248"/>
      <c r="C77" s="244"/>
      <c r="D77" s="244"/>
      <c r="E77" s="244"/>
      <c r="F77" s="244"/>
      <c r="G77" s="1219" t="s">
        <v>559</v>
      </c>
      <c r="H77" s="1220"/>
      <c r="I77" s="1225" t="s">
        <v>557</v>
      </c>
      <c r="J77" s="1225"/>
      <c r="K77" s="1226">
        <v>0</v>
      </c>
      <c r="L77" s="1226">
        <v>0</v>
      </c>
      <c r="M77" s="1215">
        <v>0</v>
      </c>
      <c r="N77" s="1215">
        <v>0</v>
      </c>
      <c r="O77" s="1215">
        <v>0</v>
      </c>
      <c r="R77" s="243">
        <v>12.3</v>
      </c>
      <c r="T77" s="243">
        <v>11.1</v>
      </c>
    </row>
    <row r="78" spans="2:30" x14ac:dyDescent="0.15">
      <c r="B78" s="248"/>
      <c r="C78" s="244"/>
      <c r="D78" s="244"/>
      <c r="E78" s="244"/>
      <c r="F78" s="244"/>
      <c r="G78" s="1221"/>
      <c r="H78" s="1222"/>
      <c r="I78" s="1225"/>
      <c r="J78" s="1225"/>
      <c r="K78" s="1226"/>
      <c r="L78" s="1226"/>
      <c r="M78" s="1215"/>
      <c r="N78" s="1215"/>
      <c r="O78" s="1215"/>
    </row>
    <row r="79" spans="2:30" x14ac:dyDescent="0.15">
      <c r="B79" s="248"/>
      <c r="C79" s="244"/>
      <c r="D79" s="244"/>
      <c r="E79" s="244"/>
      <c r="F79" s="244"/>
      <c r="G79" s="1221"/>
      <c r="H79" s="1222"/>
      <c r="I79" s="1216" t="s">
        <v>562</v>
      </c>
      <c r="J79" s="1217"/>
      <c r="K79" s="1218">
        <v>10.8</v>
      </c>
      <c r="L79" s="1218">
        <v>9.6999999999999993</v>
      </c>
      <c r="M79" s="1218">
        <v>8.6</v>
      </c>
      <c r="N79" s="1218">
        <v>7.7</v>
      </c>
      <c r="O79" s="1218">
        <v>7.2</v>
      </c>
      <c r="V79" s="243">
        <v>53.5</v>
      </c>
      <c r="X79" s="243">
        <v>48.2</v>
      </c>
      <c r="Z79" s="243">
        <v>34.200000000000003</v>
      </c>
      <c r="AB79" s="243">
        <v>30.3</v>
      </c>
      <c r="AD79" s="243">
        <v>28.9</v>
      </c>
    </row>
    <row r="80" spans="2:30" x14ac:dyDescent="0.15">
      <c r="B80" s="248"/>
      <c r="C80" s="244"/>
      <c r="D80" s="244"/>
      <c r="E80" s="244"/>
      <c r="F80" s="244"/>
      <c r="G80" s="1223"/>
      <c r="H80" s="1224"/>
      <c r="I80" s="1217"/>
      <c r="J80" s="1217"/>
      <c r="K80" s="1218"/>
      <c r="L80" s="1218"/>
      <c r="M80" s="1218"/>
      <c r="N80" s="1218"/>
      <c r="O80" s="1218"/>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3"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C23" sqref="C23"/>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519</v>
      </c>
      <c r="G2" s="111"/>
      <c r="H2" s="112"/>
    </row>
    <row r="3" spans="1:8" x14ac:dyDescent="0.15">
      <c r="A3" s="108" t="s">
        <v>512</v>
      </c>
      <c r="B3" s="113"/>
      <c r="C3" s="114"/>
      <c r="D3" s="115">
        <v>238276</v>
      </c>
      <c r="E3" s="116"/>
      <c r="F3" s="117">
        <v>203567</v>
      </c>
      <c r="G3" s="118"/>
      <c r="H3" s="119"/>
    </row>
    <row r="4" spans="1:8" x14ac:dyDescent="0.15">
      <c r="A4" s="120"/>
      <c r="B4" s="121"/>
      <c r="C4" s="122"/>
      <c r="D4" s="123">
        <v>222433</v>
      </c>
      <c r="E4" s="124"/>
      <c r="F4" s="125">
        <v>121137</v>
      </c>
      <c r="G4" s="126"/>
      <c r="H4" s="127"/>
    </row>
    <row r="5" spans="1:8" x14ac:dyDescent="0.15">
      <c r="A5" s="108" t="s">
        <v>514</v>
      </c>
      <c r="B5" s="113"/>
      <c r="C5" s="114"/>
      <c r="D5" s="115">
        <v>96074</v>
      </c>
      <c r="E5" s="116"/>
      <c r="F5" s="117">
        <v>185018</v>
      </c>
      <c r="G5" s="118"/>
      <c r="H5" s="119"/>
    </row>
    <row r="6" spans="1:8" x14ac:dyDescent="0.15">
      <c r="A6" s="120"/>
      <c r="B6" s="121"/>
      <c r="C6" s="122"/>
      <c r="D6" s="123">
        <v>69067</v>
      </c>
      <c r="E6" s="124"/>
      <c r="F6" s="125">
        <v>95064</v>
      </c>
      <c r="G6" s="126"/>
      <c r="H6" s="127"/>
    </row>
    <row r="7" spans="1:8" x14ac:dyDescent="0.15">
      <c r="A7" s="108" t="s">
        <v>515</v>
      </c>
      <c r="B7" s="113"/>
      <c r="C7" s="114"/>
      <c r="D7" s="115">
        <v>155960</v>
      </c>
      <c r="E7" s="116"/>
      <c r="F7" s="117">
        <v>238802</v>
      </c>
      <c r="G7" s="118"/>
      <c r="H7" s="119"/>
    </row>
    <row r="8" spans="1:8" x14ac:dyDescent="0.15">
      <c r="A8" s="120"/>
      <c r="B8" s="121"/>
      <c r="C8" s="122"/>
      <c r="D8" s="123">
        <v>75052</v>
      </c>
      <c r="E8" s="124"/>
      <c r="F8" s="125">
        <v>128562</v>
      </c>
      <c r="G8" s="126"/>
      <c r="H8" s="127"/>
    </row>
    <row r="9" spans="1:8" x14ac:dyDescent="0.15">
      <c r="A9" s="108" t="s">
        <v>516</v>
      </c>
      <c r="B9" s="113"/>
      <c r="C9" s="114"/>
      <c r="D9" s="115">
        <v>259097</v>
      </c>
      <c r="E9" s="116"/>
      <c r="F9" s="117">
        <v>288550</v>
      </c>
      <c r="G9" s="118"/>
      <c r="H9" s="119"/>
    </row>
    <row r="10" spans="1:8" x14ac:dyDescent="0.15">
      <c r="A10" s="120"/>
      <c r="B10" s="121"/>
      <c r="C10" s="122"/>
      <c r="D10" s="123">
        <v>161562</v>
      </c>
      <c r="E10" s="124"/>
      <c r="F10" s="125">
        <v>141525</v>
      </c>
      <c r="G10" s="126"/>
      <c r="H10" s="127"/>
    </row>
    <row r="11" spans="1:8" x14ac:dyDescent="0.15">
      <c r="A11" s="108" t="s">
        <v>517</v>
      </c>
      <c r="B11" s="113"/>
      <c r="C11" s="114"/>
      <c r="D11" s="115">
        <v>421745</v>
      </c>
      <c r="E11" s="116"/>
      <c r="F11" s="117">
        <v>245039</v>
      </c>
      <c r="G11" s="118"/>
      <c r="H11" s="119"/>
    </row>
    <row r="12" spans="1:8" x14ac:dyDescent="0.15">
      <c r="A12" s="120"/>
      <c r="B12" s="121"/>
      <c r="C12" s="128"/>
      <c r="D12" s="123">
        <v>152253</v>
      </c>
      <c r="E12" s="124"/>
      <c r="F12" s="125">
        <v>108922</v>
      </c>
      <c r="G12" s="126"/>
      <c r="H12" s="127"/>
    </row>
    <row r="13" spans="1:8" x14ac:dyDescent="0.15">
      <c r="A13" s="108"/>
      <c r="B13" s="113"/>
      <c r="C13" s="129"/>
      <c r="D13" s="130">
        <v>234230</v>
      </c>
      <c r="E13" s="131"/>
      <c r="F13" s="132">
        <v>232195</v>
      </c>
      <c r="G13" s="133"/>
      <c r="H13" s="119"/>
    </row>
    <row r="14" spans="1:8" x14ac:dyDescent="0.15">
      <c r="A14" s="120"/>
      <c r="B14" s="121"/>
      <c r="C14" s="122"/>
      <c r="D14" s="123">
        <v>136073</v>
      </c>
      <c r="E14" s="124"/>
      <c r="F14" s="125">
        <v>119042</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9.44</v>
      </c>
      <c r="C19" s="134">
        <f>ROUND(VALUE(SUBSTITUTE(実質収支比率等に係る経年分析!G$48,"▲","-")),2)</f>
        <v>6.99</v>
      </c>
      <c r="D19" s="134">
        <f>ROUND(VALUE(SUBSTITUTE(実質収支比率等に係る経年分析!H$48,"▲","-")),2)</f>
        <v>6.14</v>
      </c>
      <c r="E19" s="134">
        <f>ROUND(VALUE(SUBSTITUTE(実質収支比率等に係る経年分析!I$48,"▲","-")),2)</f>
        <v>6.47</v>
      </c>
      <c r="F19" s="134">
        <f>ROUND(VALUE(SUBSTITUTE(実質収支比率等に係る経年分析!J$48,"▲","-")),2)</f>
        <v>1.08</v>
      </c>
    </row>
    <row r="20" spans="1:11" x14ac:dyDescent="0.15">
      <c r="A20" s="134" t="s">
        <v>43</v>
      </c>
      <c r="B20" s="134">
        <f>ROUND(VALUE(SUBSTITUTE(実質収支比率等に係る経年分析!F$47,"▲","-")),2)</f>
        <v>79.58</v>
      </c>
      <c r="C20" s="134">
        <f>ROUND(VALUE(SUBSTITUTE(実質収支比率等に係る経年分析!G$47,"▲","-")),2)</f>
        <v>85.76</v>
      </c>
      <c r="D20" s="134">
        <f>ROUND(VALUE(SUBSTITUTE(実質収支比率等に係る経年分析!H$47,"▲","-")),2)</f>
        <v>94.15</v>
      </c>
      <c r="E20" s="134">
        <f>ROUND(VALUE(SUBSTITUTE(実質収支比率等に係る経年分析!I$47,"▲","-")),2)</f>
        <v>106.84</v>
      </c>
      <c r="F20" s="134">
        <f>ROUND(VALUE(SUBSTITUTE(実質収支比率等に係る経年分析!J$47,"▲","-")),2)</f>
        <v>102.12</v>
      </c>
    </row>
    <row r="21" spans="1:11" x14ac:dyDescent="0.15">
      <c r="A21" s="134" t="s">
        <v>44</v>
      </c>
      <c r="B21" s="134">
        <f>IF(ISNUMBER(VALUE(SUBSTITUTE(実質収支比率等に係る経年分析!F$49,"▲","-"))),ROUND(VALUE(SUBSTITUTE(実質収支比率等に係る経年分析!F$49,"▲","-")),2),NA())</f>
        <v>8.9700000000000006</v>
      </c>
      <c r="C21" s="134">
        <f>IF(ISNUMBER(VALUE(SUBSTITUTE(実質収支比率等に係る経年分析!G$49,"▲","-"))),ROUND(VALUE(SUBSTITUTE(実質収支比率等に係る経年分析!G$49,"▲","-")),2),NA())</f>
        <v>2.57</v>
      </c>
      <c r="D21" s="134">
        <f>IF(ISNUMBER(VALUE(SUBSTITUTE(実質収支比率等に係る経年分析!H$49,"▲","-"))),ROUND(VALUE(SUBSTITUTE(実質収支比率等に係る経年分析!H$49,"▲","-")),2),NA())</f>
        <v>11.35</v>
      </c>
      <c r="E21" s="134">
        <f>IF(ISNUMBER(VALUE(SUBSTITUTE(実質収支比率等に係る経年分析!I$49,"▲","-"))),ROUND(VALUE(SUBSTITUTE(実質収支比率等に係る経年分析!I$49,"▲","-")),2),NA())</f>
        <v>10.45</v>
      </c>
      <c r="F21" s="134">
        <f>IF(ISNUMBER(VALUE(SUBSTITUTE(実質収支比率等に係る経年分析!J$49,"▲","-"))),ROUND(VALUE(SUBSTITUTE(実質収支比率等に係る経年分析!J$49,"▲","-")),2),NA())</f>
        <v>-4.76</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宅地造成事業特別会計</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15">
      <c r="A30" s="135" t="str">
        <f>IF(連結実質赤字比率に係る赤字・黒字の構成分析!C$40="",NA(),連結実質赤字比率に係る赤字・黒字の構成分析!C$40)</f>
        <v>土地取得特別会計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x14ac:dyDescent="0.15">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0.01</v>
      </c>
    </row>
    <row r="32" spans="1:11" x14ac:dyDescent="0.15">
      <c r="A32" s="135" t="str">
        <f>IF(連結実質赤字比率に係る赤字・黒字の構成分析!C$38="",NA(),連結実質赤字比率に係る赤字・黒字の構成分析!C$38)</f>
        <v>介護保険特別会計（サービス事業勘定）</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0.02</v>
      </c>
    </row>
    <row r="33" spans="1:16" x14ac:dyDescent="0.15">
      <c r="A33" s="135" t="str">
        <f>IF(連結実質赤字比率に係る赤字・黒字の構成分析!C$37="",NA(),連結実質赤字比率に係る赤字・黒字の構成分析!C$37)</f>
        <v>介護保険特別会計（保険事業勘定）</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0.24</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0.04</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0.06</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7.0000000000000007E-2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0.28000000000000003</v>
      </c>
    </row>
    <row r="34" spans="1:16" x14ac:dyDescent="0.15">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9.43</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6.98</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6.14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6.47</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1.07</v>
      </c>
    </row>
    <row r="35" spans="1:16" x14ac:dyDescent="0.15">
      <c r="A35" s="135" t="str">
        <f>IF(連結実質赤字比率に係る赤字・黒字の構成分析!C$35="",NA(),連結実質赤字比率に係る赤字・黒字の構成分析!C$35)</f>
        <v>国民健康保険特別会計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1.22</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1.86</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1.97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1.88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1.35</v>
      </c>
    </row>
    <row r="36" spans="1:16" x14ac:dyDescent="0.15">
      <c r="A36" s="135" t="str">
        <f>IF(連結実質赤字比率に係る赤字・黒字の構成分析!C$34="",NA(),連結実質赤字比率に係る赤字・黒字の構成分析!C$34)</f>
        <v>農業集落排水処理施設事業特別会計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3.62</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3.64</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3.46</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3.57</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3.43</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157</v>
      </c>
      <c r="E42" s="136"/>
      <c r="F42" s="136"/>
      <c r="G42" s="136">
        <f>'実質公債費比率（分子）の構造'!L$52</f>
        <v>161</v>
      </c>
      <c r="H42" s="136"/>
      <c r="I42" s="136"/>
      <c r="J42" s="136">
        <f>'実質公債費比率（分子）の構造'!M$52</f>
        <v>167</v>
      </c>
      <c r="K42" s="136"/>
      <c r="L42" s="136"/>
      <c r="M42" s="136">
        <f>'実質公債費比率（分子）の構造'!N$52</f>
        <v>167</v>
      </c>
      <c r="N42" s="136"/>
      <c r="O42" s="136"/>
      <c r="P42" s="136">
        <f>'実質公債費比率（分子）の構造'!O$52</f>
        <v>144</v>
      </c>
    </row>
    <row r="43" spans="1:16" x14ac:dyDescent="0.15">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53</v>
      </c>
      <c r="B44" s="136">
        <f>'実質公債費比率（分子）の構造'!K$50</f>
        <v>20</v>
      </c>
      <c r="C44" s="136"/>
      <c r="D44" s="136"/>
      <c r="E44" s="136">
        <f>'実質公債費比率（分子）の構造'!L$50</f>
        <v>19</v>
      </c>
      <c r="F44" s="136"/>
      <c r="G44" s="136"/>
      <c r="H44" s="136">
        <f>'実質公債費比率（分子）の構造'!M$50</f>
        <v>19</v>
      </c>
      <c r="I44" s="136"/>
      <c r="J44" s="136"/>
      <c r="K44" s="136">
        <f>'実質公債費比率（分子）の構造'!N$50</f>
        <v>18</v>
      </c>
      <c r="L44" s="136"/>
      <c r="M44" s="136"/>
      <c r="N44" s="136">
        <f>'実質公債費比率（分子）の構造'!O$50</f>
        <v>21</v>
      </c>
      <c r="O44" s="136"/>
      <c r="P44" s="136"/>
    </row>
    <row r="45" spans="1:16" x14ac:dyDescent="0.15">
      <c r="A45" s="136" t="s">
        <v>54</v>
      </c>
      <c r="B45" s="136">
        <f>'実質公債費比率（分子）の構造'!K$49</f>
        <v>57</v>
      </c>
      <c r="C45" s="136"/>
      <c r="D45" s="136"/>
      <c r="E45" s="136">
        <f>'実質公債費比率（分子）の構造'!L$49</f>
        <v>55</v>
      </c>
      <c r="F45" s="136"/>
      <c r="G45" s="136"/>
      <c r="H45" s="136">
        <f>'実質公債費比率（分子）の構造'!M$49</f>
        <v>46</v>
      </c>
      <c r="I45" s="136"/>
      <c r="J45" s="136"/>
      <c r="K45" s="136">
        <f>'実質公債費比率（分子）の構造'!N$49</f>
        <v>33</v>
      </c>
      <c r="L45" s="136"/>
      <c r="M45" s="136"/>
      <c r="N45" s="136">
        <f>'実質公債費比率（分子）の構造'!O$49</f>
        <v>23</v>
      </c>
      <c r="O45" s="136"/>
      <c r="P45" s="136"/>
    </row>
    <row r="46" spans="1:16" x14ac:dyDescent="0.15">
      <c r="A46" s="136" t="s">
        <v>55</v>
      </c>
      <c r="B46" s="136">
        <f>'実質公債費比率（分子）の構造'!K$48</f>
        <v>29</v>
      </c>
      <c r="C46" s="136"/>
      <c r="D46" s="136"/>
      <c r="E46" s="136">
        <f>'実質公債費比率（分子）の構造'!L$48</f>
        <v>28</v>
      </c>
      <c r="F46" s="136"/>
      <c r="G46" s="136"/>
      <c r="H46" s="136">
        <f>'実質公債費比率（分子）の構造'!M$48</f>
        <v>28</v>
      </c>
      <c r="I46" s="136"/>
      <c r="J46" s="136"/>
      <c r="K46" s="136">
        <f>'実質公債費比率（分子）の構造'!N$48</f>
        <v>29</v>
      </c>
      <c r="L46" s="136"/>
      <c r="M46" s="136"/>
      <c r="N46" s="136">
        <f>'実質公債費比率（分子）の構造'!O$48</f>
        <v>35</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132</v>
      </c>
      <c r="C49" s="136"/>
      <c r="D49" s="136"/>
      <c r="E49" s="136">
        <f>'実質公債費比率（分子）の構造'!L$45</f>
        <v>131</v>
      </c>
      <c r="F49" s="136"/>
      <c r="G49" s="136"/>
      <c r="H49" s="136">
        <f>'実質公債費比率（分子）の構造'!M$45</f>
        <v>131</v>
      </c>
      <c r="I49" s="136"/>
      <c r="J49" s="136"/>
      <c r="K49" s="136">
        <f>'実質公債費比率（分子）の構造'!N$45</f>
        <v>131</v>
      </c>
      <c r="L49" s="136"/>
      <c r="M49" s="136"/>
      <c r="N49" s="136">
        <f>'実質公債費比率（分子）の構造'!O$45</f>
        <v>63</v>
      </c>
      <c r="O49" s="136"/>
      <c r="P49" s="136"/>
    </row>
    <row r="50" spans="1:16" x14ac:dyDescent="0.15">
      <c r="A50" s="136" t="s">
        <v>59</v>
      </c>
      <c r="B50" s="136" t="e">
        <f>NA()</f>
        <v>#N/A</v>
      </c>
      <c r="C50" s="136">
        <f>IF(ISNUMBER('実質公債費比率（分子）の構造'!K$53),'実質公債費比率（分子）の構造'!K$53,NA())</f>
        <v>81</v>
      </c>
      <c r="D50" s="136" t="e">
        <f>NA()</f>
        <v>#N/A</v>
      </c>
      <c r="E50" s="136" t="e">
        <f>NA()</f>
        <v>#N/A</v>
      </c>
      <c r="F50" s="136">
        <f>IF(ISNUMBER('実質公債費比率（分子）の構造'!L$53),'実質公債費比率（分子）の構造'!L$53,NA())</f>
        <v>72</v>
      </c>
      <c r="G50" s="136" t="e">
        <f>NA()</f>
        <v>#N/A</v>
      </c>
      <c r="H50" s="136" t="e">
        <f>NA()</f>
        <v>#N/A</v>
      </c>
      <c r="I50" s="136">
        <f>IF(ISNUMBER('実質公債費比率（分子）の構造'!M$53),'実質公債費比率（分子）の構造'!M$53,NA())</f>
        <v>57</v>
      </c>
      <c r="J50" s="136" t="e">
        <f>NA()</f>
        <v>#N/A</v>
      </c>
      <c r="K50" s="136" t="e">
        <f>NA()</f>
        <v>#N/A</v>
      </c>
      <c r="L50" s="136">
        <f>IF(ISNUMBER('実質公債費比率（分子）の構造'!N$53),'実質公債費比率（分子）の構造'!N$53,NA())</f>
        <v>44</v>
      </c>
      <c r="M50" s="136" t="e">
        <f>NA()</f>
        <v>#N/A</v>
      </c>
      <c r="N50" s="136" t="e">
        <f>NA()</f>
        <v>#N/A</v>
      </c>
      <c r="O50" s="136">
        <f>IF(ISNUMBER('実質公債費比率（分子）の構造'!O$53),'実質公債費比率（分子）の構造'!O$53,NA())</f>
        <v>-2</v>
      </c>
      <c r="P50" s="136" t="e">
        <f>NA()</f>
        <v>#N/A</v>
      </c>
    </row>
    <row r="53" spans="1:16" x14ac:dyDescent="0.15">
      <c r="A53" s="104" t="s">
        <v>60</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1626</v>
      </c>
      <c r="E56" s="135"/>
      <c r="F56" s="135"/>
      <c r="G56" s="135">
        <f>'将来負担比率（分子）の構造'!J$51</f>
        <v>1528</v>
      </c>
      <c r="H56" s="135"/>
      <c r="I56" s="135"/>
      <c r="J56" s="135">
        <f>'将来負担比率（分子）の構造'!K$51</f>
        <v>1385</v>
      </c>
      <c r="K56" s="135"/>
      <c r="L56" s="135"/>
      <c r="M56" s="135">
        <f>'将来負担比率（分子）の構造'!L$51</f>
        <v>1238</v>
      </c>
      <c r="N56" s="135"/>
      <c r="O56" s="135"/>
      <c r="P56" s="135">
        <f>'将来負担比率（分子）の構造'!M$51</f>
        <v>1113</v>
      </c>
    </row>
    <row r="57" spans="1:16" x14ac:dyDescent="0.15">
      <c r="A57" s="135" t="s">
        <v>35</v>
      </c>
      <c r="B57" s="135"/>
      <c r="C57" s="135"/>
      <c r="D57" s="135" t="str">
        <f>'将来負担比率（分子）の構造'!I$50</f>
        <v>-</v>
      </c>
      <c r="E57" s="135"/>
      <c r="F57" s="135"/>
      <c r="G57" s="135" t="str">
        <f>'将来負担比率（分子）の構造'!J$50</f>
        <v>-</v>
      </c>
      <c r="H57" s="135"/>
      <c r="I57" s="135"/>
      <c r="J57" s="135" t="str">
        <f>'将来負担比率（分子）の構造'!K$50</f>
        <v>-</v>
      </c>
      <c r="K57" s="135"/>
      <c r="L57" s="135"/>
      <c r="M57" s="135" t="str">
        <f>'将来負担比率（分子）の構造'!L$50</f>
        <v>-</v>
      </c>
      <c r="N57" s="135"/>
      <c r="O57" s="135"/>
      <c r="P57" s="135" t="str">
        <f>'将来負担比率（分子）の構造'!M$50</f>
        <v>-</v>
      </c>
    </row>
    <row r="58" spans="1:16" x14ac:dyDescent="0.15">
      <c r="A58" s="135" t="s">
        <v>34</v>
      </c>
      <c r="B58" s="135"/>
      <c r="C58" s="135"/>
      <c r="D58" s="135">
        <f>'将来負担比率（分子）の構造'!I$49</f>
        <v>7850</v>
      </c>
      <c r="E58" s="135"/>
      <c r="F58" s="135"/>
      <c r="G58" s="135">
        <f>'将来負担比率（分子）の構造'!J$49</f>
        <v>8821</v>
      </c>
      <c r="H58" s="135"/>
      <c r="I58" s="135"/>
      <c r="J58" s="135">
        <f>'将来負担比率（分子）の構造'!K$49</f>
        <v>9356</v>
      </c>
      <c r="K58" s="135"/>
      <c r="L58" s="135"/>
      <c r="M58" s="135">
        <f>'将来負担比率（分子）の構造'!L$49</f>
        <v>9548</v>
      </c>
      <c r="N58" s="135"/>
      <c r="O58" s="135"/>
      <c r="P58" s="135">
        <f>'将来負担比率（分子）の構造'!M$49</f>
        <v>9066</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292</v>
      </c>
      <c r="C62" s="135"/>
      <c r="D62" s="135"/>
      <c r="E62" s="135">
        <f>'将来負担比率（分子）の構造'!J$45</f>
        <v>291</v>
      </c>
      <c r="F62" s="135"/>
      <c r="G62" s="135"/>
      <c r="H62" s="135">
        <f>'将来負担比率（分子）の構造'!K$45</f>
        <v>274</v>
      </c>
      <c r="I62" s="135"/>
      <c r="J62" s="135"/>
      <c r="K62" s="135">
        <f>'将来負担比率（分子）の構造'!L$45</f>
        <v>193</v>
      </c>
      <c r="L62" s="135"/>
      <c r="M62" s="135"/>
      <c r="N62" s="135">
        <f>'将来負担比率（分子）の構造'!M$45</f>
        <v>140</v>
      </c>
      <c r="O62" s="135"/>
      <c r="P62" s="135"/>
    </row>
    <row r="63" spans="1:16" x14ac:dyDescent="0.15">
      <c r="A63" s="135" t="s">
        <v>28</v>
      </c>
      <c r="B63" s="135">
        <f>'将来負担比率（分子）の構造'!I$44</f>
        <v>178</v>
      </c>
      <c r="C63" s="135"/>
      <c r="D63" s="135"/>
      <c r="E63" s="135">
        <f>'将来負担比率（分子）の構造'!J$44</f>
        <v>126</v>
      </c>
      <c r="F63" s="135"/>
      <c r="G63" s="135"/>
      <c r="H63" s="135">
        <f>'将来負担比率（分子）の構造'!K$44</f>
        <v>75</v>
      </c>
      <c r="I63" s="135"/>
      <c r="J63" s="135"/>
      <c r="K63" s="135">
        <f>'将来負担比率（分子）の構造'!L$44</f>
        <v>34</v>
      </c>
      <c r="L63" s="135"/>
      <c r="M63" s="135"/>
      <c r="N63" s="135">
        <f>'将来負担比率（分子）の構造'!M$44</f>
        <v>8</v>
      </c>
      <c r="O63" s="135"/>
      <c r="P63" s="135"/>
    </row>
    <row r="64" spans="1:16" x14ac:dyDescent="0.15">
      <c r="A64" s="135" t="s">
        <v>27</v>
      </c>
      <c r="B64" s="135">
        <f>'将来負担比率（分子）の構造'!I$43</f>
        <v>264</v>
      </c>
      <c r="C64" s="135"/>
      <c r="D64" s="135"/>
      <c r="E64" s="135">
        <f>'将来負担比率（分子）の構造'!J$43</f>
        <v>250</v>
      </c>
      <c r="F64" s="135"/>
      <c r="G64" s="135"/>
      <c r="H64" s="135">
        <f>'将来負担比率（分子）の構造'!K$43</f>
        <v>230</v>
      </c>
      <c r="I64" s="135"/>
      <c r="J64" s="135"/>
      <c r="K64" s="135">
        <f>'将来負担比率（分子）の構造'!L$43</f>
        <v>211</v>
      </c>
      <c r="L64" s="135"/>
      <c r="M64" s="135"/>
      <c r="N64" s="135">
        <f>'将来負担比率（分子）の構造'!M$43</f>
        <v>207</v>
      </c>
      <c r="O64" s="135"/>
      <c r="P64" s="135"/>
    </row>
    <row r="65" spans="1:16" x14ac:dyDescent="0.15">
      <c r="A65" s="135" t="s">
        <v>26</v>
      </c>
      <c r="B65" s="135">
        <f>'将来負担比率（分子）の構造'!I$42</f>
        <v>188</v>
      </c>
      <c r="C65" s="135"/>
      <c r="D65" s="135"/>
      <c r="E65" s="135">
        <f>'将来負担比率（分子）の構造'!J$42</f>
        <v>173</v>
      </c>
      <c r="F65" s="135"/>
      <c r="G65" s="135"/>
      <c r="H65" s="135">
        <f>'将来負担比率（分子）の構造'!K$42</f>
        <v>158</v>
      </c>
      <c r="I65" s="135"/>
      <c r="J65" s="135"/>
      <c r="K65" s="135">
        <f>'将来負担比率（分子）の構造'!L$42</f>
        <v>143</v>
      </c>
      <c r="L65" s="135"/>
      <c r="M65" s="135"/>
      <c r="N65" s="135">
        <f>'将来負担比率（分子）の構造'!M$42</f>
        <v>128</v>
      </c>
      <c r="O65" s="135"/>
      <c r="P65" s="135"/>
    </row>
    <row r="66" spans="1:16" x14ac:dyDescent="0.15">
      <c r="A66" s="135" t="s">
        <v>25</v>
      </c>
      <c r="B66" s="135">
        <f>'将来負担比率（分子）の構造'!I$41</f>
        <v>498</v>
      </c>
      <c r="C66" s="135"/>
      <c r="D66" s="135"/>
      <c r="E66" s="135">
        <f>'将来負担比率（分子）の構造'!J$41</f>
        <v>381</v>
      </c>
      <c r="F66" s="135"/>
      <c r="G66" s="135"/>
      <c r="H66" s="135">
        <f>'将来負担比率（分子）の構造'!K$41</f>
        <v>261</v>
      </c>
      <c r="I66" s="135"/>
      <c r="J66" s="135"/>
      <c r="K66" s="135">
        <f>'将来負担比率（分子）の構造'!L$41</f>
        <v>137</v>
      </c>
      <c r="L66" s="135"/>
      <c r="M66" s="135"/>
      <c r="N66" s="135">
        <f>'将来負担比率（分子）の構造'!M$41</f>
        <v>77</v>
      </c>
      <c r="O66" s="135"/>
      <c r="P66" s="135"/>
    </row>
    <row r="67" spans="1:16" x14ac:dyDescent="0.15">
      <c r="A67" s="135" t="s">
        <v>63</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election activeCell="Z18" sqref="Z18:AK18"/>
    </sheetView>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193</v>
      </c>
      <c r="DI1" s="600"/>
      <c r="DJ1" s="600"/>
      <c r="DK1" s="600"/>
      <c r="DL1" s="600"/>
      <c r="DM1" s="600"/>
      <c r="DN1" s="601"/>
      <c r="DP1" s="599" t="s">
        <v>194</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196</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197</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199</v>
      </c>
      <c r="S4" s="603"/>
      <c r="T4" s="603"/>
      <c r="U4" s="603"/>
      <c r="V4" s="603"/>
      <c r="W4" s="603"/>
      <c r="X4" s="603"/>
      <c r="Y4" s="604"/>
      <c r="Z4" s="602" t="s">
        <v>200</v>
      </c>
      <c r="AA4" s="603"/>
      <c r="AB4" s="603"/>
      <c r="AC4" s="604"/>
      <c r="AD4" s="602" t="s">
        <v>201</v>
      </c>
      <c r="AE4" s="603"/>
      <c r="AF4" s="603"/>
      <c r="AG4" s="603"/>
      <c r="AH4" s="603"/>
      <c r="AI4" s="603"/>
      <c r="AJ4" s="603"/>
      <c r="AK4" s="604"/>
      <c r="AL4" s="602" t="s">
        <v>200</v>
      </c>
      <c r="AM4" s="603"/>
      <c r="AN4" s="603"/>
      <c r="AO4" s="604"/>
      <c r="AP4" s="608" t="s">
        <v>202</v>
      </c>
      <c r="AQ4" s="608"/>
      <c r="AR4" s="608"/>
      <c r="AS4" s="608"/>
      <c r="AT4" s="608"/>
      <c r="AU4" s="608"/>
      <c r="AV4" s="608"/>
      <c r="AW4" s="608"/>
      <c r="AX4" s="608"/>
      <c r="AY4" s="608"/>
      <c r="AZ4" s="608"/>
      <c r="BA4" s="608"/>
      <c r="BB4" s="608"/>
      <c r="BC4" s="608"/>
      <c r="BD4" s="608"/>
      <c r="BE4" s="608"/>
      <c r="BF4" s="608"/>
      <c r="BG4" s="608" t="s">
        <v>203</v>
      </c>
      <c r="BH4" s="608"/>
      <c r="BI4" s="608"/>
      <c r="BJ4" s="608"/>
      <c r="BK4" s="608"/>
      <c r="BL4" s="608"/>
      <c r="BM4" s="608"/>
      <c r="BN4" s="608"/>
      <c r="BO4" s="608" t="s">
        <v>200</v>
      </c>
      <c r="BP4" s="608"/>
      <c r="BQ4" s="608"/>
      <c r="BR4" s="608"/>
      <c r="BS4" s="608" t="s">
        <v>204</v>
      </c>
      <c r="BT4" s="608"/>
      <c r="BU4" s="608"/>
      <c r="BV4" s="608"/>
      <c r="BW4" s="608"/>
      <c r="BX4" s="608"/>
      <c r="BY4" s="608"/>
      <c r="BZ4" s="608"/>
      <c r="CA4" s="608"/>
      <c r="CB4" s="608"/>
      <c r="CD4" s="605" t="s">
        <v>205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206</v>
      </c>
      <c r="C5" s="610"/>
      <c r="D5" s="610"/>
      <c r="E5" s="610"/>
      <c r="F5" s="610"/>
      <c r="G5" s="610"/>
      <c r="H5" s="610"/>
      <c r="I5" s="610"/>
      <c r="J5" s="610"/>
      <c r="K5" s="610"/>
      <c r="L5" s="610"/>
      <c r="M5" s="610"/>
      <c r="N5" s="610"/>
      <c r="O5" s="610"/>
      <c r="P5" s="610"/>
      <c r="Q5" s="611"/>
      <c r="R5" s="612">
        <v>4022541</v>
      </c>
      <c r="S5" s="613"/>
      <c r="T5" s="613"/>
      <c r="U5" s="613"/>
      <c r="V5" s="613"/>
      <c r="W5" s="613"/>
      <c r="X5" s="613"/>
      <c r="Y5" s="614"/>
      <c r="Z5" s="615">
        <v>62.8</v>
      </c>
      <c r="AA5" s="615"/>
      <c r="AB5" s="615"/>
      <c r="AC5" s="615"/>
      <c r="AD5" s="616">
        <v>4022541</v>
      </c>
      <c r="AE5" s="616"/>
      <c r="AF5" s="616"/>
      <c r="AG5" s="616"/>
      <c r="AH5" s="616"/>
      <c r="AI5" s="616"/>
      <c r="AJ5" s="616"/>
      <c r="AK5" s="616"/>
      <c r="AL5" s="617">
        <v>88.4</v>
      </c>
      <c r="AM5" s="618"/>
      <c r="AN5" s="618"/>
      <c r="AO5" s="619"/>
      <c r="AP5" s="609" t="s">
        <v>207</v>
      </c>
      <c r="AQ5" s="610"/>
      <c r="AR5" s="610"/>
      <c r="AS5" s="610"/>
      <c r="AT5" s="610"/>
      <c r="AU5" s="610"/>
      <c r="AV5" s="610"/>
      <c r="AW5" s="610"/>
      <c r="AX5" s="610"/>
      <c r="AY5" s="610"/>
      <c r="AZ5" s="610"/>
      <c r="BA5" s="610"/>
      <c r="BB5" s="610"/>
      <c r="BC5" s="610"/>
      <c r="BD5" s="610"/>
      <c r="BE5" s="610"/>
      <c r="BF5" s="611"/>
      <c r="BG5" s="623">
        <v>4014115</v>
      </c>
      <c r="BH5" s="624"/>
      <c r="BI5" s="624"/>
      <c r="BJ5" s="624"/>
      <c r="BK5" s="624"/>
      <c r="BL5" s="624"/>
      <c r="BM5" s="624"/>
      <c r="BN5" s="625"/>
      <c r="BO5" s="626">
        <v>99.8</v>
      </c>
      <c r="BP5" s="626"/>
      <c r="BQ5" s="626"/>
      <c r="BR5" s="626"/>
      <c r="BS5" s="627" t="s">
        <v>208</v>
      </c>
      <c r="BT5" s="627"/>
      <c r="BU5" s="627"/>
      <c r="BV5" s="627"/>
      <c r="BW5" s="627"/>
      <c r="BX5" s="627"/>
      <c r="BY5" s="627"/>
      <c r="BZ5" s="627"/>
      <c r="CA5" s="627"/>
      <c r="CB5" s="631"/>
      <c r="CD5" s="605" t="s">
        <v>202</v>
      </c>
      <c r="CE5" s="606"/>
      <c r="CF5" s="606"/>
      <c r="CG5" s="606"/>
      <c r="CH5" s="606"/>
      <c r="CI5" s="606"/>
      <c r="CJ5" s="606"/>
      <c r="CK5" s="606"/>
      <c r="CL5" s="606"/>
      <c r="CM5" s="606"/>
      <c r="CN5" s="606"/>
      <c r="CO5" s="606"/>
      <c r="CP5" s="606"/>
      <c r="CQ5" s="607"/>
      <c r="CR5" s="605" t="s">
        <v>209</v>
      </c>
      <c r="CS5" s="606"/>
      <c r="CT5" s="606"/>
      <c r="CU5" s="606"/>
      <c r="CV5" s="606"/>
      <c r="CW5" s="606"/>
      <c r="CX5" s="606"/>
      <c r="CY5" s="607"/>
      <c r="CZ5" s="605" t="s">
        <v>200</v>
      </c>
      <c r="DA5" s="606"/>
      <c r="DB5" s="606"/>
      <c r="DC5" s="607"/>
      <c r="DD5" s="605" t="s">
        <v>210</v>
      </c>
      <c r="DE5" s="606"/>
      <c r="DF5" s="606"/>
      <c r="DG5" s="606"/>
      <c r="DH5" s="606"/>
      <c r="DI5" s="606"/>
      <c r="DJ5" s="606"/>
      <c r="DK5" s="606"/>
      <c r="DL5" s="606"/>
      <c r="DM5" s="606"/>
      <c r="DN5" s="606"/>
      <c r="DO5" s="606"/>
      <c r="DP5" s="607"/>
      <c r="DQ5" s="605" t="s">
        <v>211</v>
      </c>
      <c r="DR5" s="606"/>
      <c r="DS5" s="606"/>
      <c r="DT5" s="606"/>
      <c r="DU5" s="606"/>
      <c r="DV5" s="606"/>
      <c r="DW5" s="606"/>
      <c r="DX5" s="606"/>
      <c r="DY5" s="606"/>
      <c r="DZ5" s="606"/>
      <c r="EA5" s="606"/>
      <c r="EB5" s="606"/>
      <c r="EC5" s="607"/>
    </row>
    <row r="6" spans="2:143" ht="11.25" customHeight="1" x14ac:dyDescent="0.15">
      <c r="B6" s="620" t="s">
        <v>212</v>
      </c>
      <c r="C6" s="621"/>
      <c r="D6" s="621"/>
      <c r="E6" s="621"/>
      <c r="F6" s="621"/>
      <c r="G6" s="621"/>
      <c r="H6" s="621"/>
      <c r="I6" s="621"/>
      <c r="J6" s="621"/>
      <c r="K6" s="621"/>
      <c r="L6" s="621"/>
      <c r="M6" s="621"/>
      <c r="N6" s="621"/>
      <c r="O6" s="621"/>
      <c r="P6" s="621"/>
      <c r="Q6" s="622"/>
      <c r="R6" s="623">
        <v>267816</v>
      </c>
      <c r="S6" s="624"/>
      <c r="T6" s="624"/>
      <c r="U6" s="624"/>
      <c r="V6" s="624"/>
      <c r="W6" s="624"/>
      <c r="X6" s="624"/>
      <c r="Y6" s="625"/>
      <c r="Z6" s="626">
        <v>4.2</v>
      </c>
      <c r="AA6" s="626"/>
      <c r="AB6" s="626"/>
      <c r="AC6" s="626"/>
      <c r="AD6" s="627">
        <v>267816</v>
      </c>
      <c r="AE6" s="627"/>
      <c r="AF6" s="627"/>
      <c r="AG6" s="627"/>
      <c r="AH6" s="627"/>
      <c r="AI6" s="627"/>
      <c r="AJ6" s="627"/>
      <c r="AK6" s="627"/>
      <c r="AL6" s="628">
        <v>5.9</v>
      </c>
      <c r="AM6" s="629"/>
      <c r="AN6" s="629"/>
      <c r="AO6" s="630"/>
      <c r="AP6" s="620" t="s">
        <v>213</v>
      </c>
      <c r="AQ6" s="621"/>
      <c r="AR6" s="621"/>
      <c r="AS6" s="621"/>
      <c r="AT6" s="621"/>
      <c r="AU6" s="621"/>
      <c r="AV6" s="621"/>
      <c r="AW6" s="621"/>
      <c r="AX6" s="621"/>
      <c r="AY6" s="621"/>
      <c r="AZ6" s="621"/>
      <c r="BA6" s="621"/>
      <c r="BB6" s="621"/>
      <c r="BC6" s="621"/>
      <c r="BD6" s="621"/>
      <c r="BE6" s="621"/>
      <c r="BF6" s="622"/>
      <c r="BG6" s="623">
        <v>4014115</v>
      </c>
      <c r="BH6" s="624"/>
      <c r="BI6" s="624"/>
      <c r="BJ6" s="624"/>
      <c r="BK6" s="624"/>
      <c r="BL6" s="624"/>
      <c r="BM6" s="624"/>
      <c r="BN6" s="625"/>
      <c r="BO6" s="626">
        <v>99.8</v>
      </c>
      <c r="BP6" s="626"/>
      <c r="BQ6" s="626"/>
      <c r="BR6" s="626"/>
      <c r="BS6" s="627" t="s">
        <v>208</v>
      </c>
      <c r="BT6" s="627"/>
      <c r="BU6" s="627"/>
      <c r="BV6" s="627"/>
      <c r="BW6" s="627"/>
      <c r="BX6" s="627"/>
      <c r="BY6" s="627"/>
      <c r="BZ6" s="627"/>
      <c r="CA6" s="627"/>
      <c r="CB6" s="631"/>
      <c r="CD6" s="634" t="s">
        <v>214</v>
      </c>
      <c r="CE6" s="635"/>
      <c r="CF6" s="635"/>
      <c r="CG6" s="635"/>
      <c r="CH6" s="635"/>
      <c r="CI6" s="635"/>
      <c r="CJ6" s="635"/>
      <c r="CK6" s="635"/>
      <c r="CL6" s="635"/>
      <c r="CM6" s="635"/>
      <c r="CN6" s="635"/>
      <c r="CO6" s="635"/>
      <c r="CP6" s="635"/>
      <c r="CQ6" s="636"/>
      <c r="CR6" s="623">
        <v>97089</v>
      </c>
      <c r="CS6" s="624"/>
      <c r="CT6" s="624"/>
      <c r="CU6" s="624"/>
      <c r="CV6" s="624"/>
      <c r="CW6" s="624"/>
      <c r="CX6" s="624"/>
      <c r="CY6" s="625"/>
      <c r="CZ6" s="626">
        <v>1.7</v>
      </c>
      <c r="DA6" s="626"/>
      <c r="DB6" s="626"/>
      <c r="DC6" s="626"/>
      <c r="DD6" s="632" t="s">
        <v>208</v>
      </c>
      <c r="DE6" s="624"/>
      <c r="DF6" s="624"/>
      <c r="DG6" s="624"/>
      <c r="DH6" s="624"/>
      <c r="DI6" s="624"/>
      <c r="DJ6" s="624"/>
      <c r="DK6" s="624"/>
      <c r="DL6" s="624"/>
      <c r="DM6" s="624"/>
      <c r="DN6" s="624"/>
      <c r="DO6" s="624"/>
      <c r="DP6" s="625"/>
      <c r="DQ6" s="632">
        <v>97089</v>
      </c>
      <c r="DR6" s="624"/>
      <c r="DS6" s="624"/>
      <c r="DT6" s="624"/>
      <c r="DU6" s="624"/>
      <c r="DV6" s="624"/>
      <c r="DW6" s="624"/>
      <c r="DX6" s="624"/>
      <c r="DY6" s="624"/>
      <c r="DZ6" s="624"/>
      <c r="EA6" s="624"/>
      <c r="EB6" s="624"/>
      <c r="EC6" s="633"/>
    </row>
    <row r="7" spans="2:143" ht="11.25" customHeight="1" x14ac:dyDescent="0.15">
      <c r="B7" s="620" t="s">
        <v>215</v>
      </c>
      <c r="C7" s="621"/>
      <c r="D7" s="621"/>
      <c r="E7" s="621"/>
      <c r="F7" s="621"/>
      <c r="G7" s="621"/>
      <c r="H7" s="621"/>
      <c r="I7" s="621"/>
      <c r="J7" s="621"/>
      <c r="K7" s="621"/>
      <c r="L7" s="621"/>
      <c r="M7" s="621"/>
      <c r="N7" s="621"/>
      <c r="O7" s="621"/>
      <c r="P7" s="621"/>
      <c r="Q7" s="622"/>
      <c r="R7" s="623">
        <v>1662</v>
      </c>
      <c r="S7" s="624"/>
      <c r="T7" s="624"/>
      <c r="U7" s="624"/>
      <c r="V7" s="624"/>
      <c r="W7" s="624"/>
      <c r="X7" s="624"/>
      <c r="Y7" s="625"/>
      <c r="Z7" s="626">
        <v>0</v>
      </c>
      <c r="AA7" s="626"/>
      <c r="AB7" s="626"/>
      <c r="AC7" s="626"/>
      <c r="AD7" s="627">
        <v>1662</v>
      </c>
      <c r="AE7" s="627"/>
      <c r="AF7" s="627"/>
      <c r="AG7" s="627"/>
      <c r="AH7" s="627"/>
      <c r="AI7" s="627"/>
      <c r="AJ7" s="627"/>
      <c r="AK7" s="627"/>
      <c r="AL7" s="628">
        <v>0</v>
      </c>
      <c r="AM7" s="629"/>
      <c r="AN7" s="629"/>
      <c r="AO7" s="630"/>
      <c r="AP7" s="620" t="s">
        <v>216</v>
      </c>
      <c r="AQ7" s="621"/>
      <c r="AR7" s="621"/>
      <c r="AS7" s="621"/>
      <c r="AT7" s="621"/>
      <c r="AU7" s="621"/>
      <c r="AV7" s="621"/>
      <c r="AW7" s="621"/>
      <c r="AX7" s="621"/>
      <c r="AY7" s="621"/>
      <c r="AZ7" s="621"/>
      <c r="BA7" s="621"/>
      <c r="BB7" s="621"/>
      <c r="BC7" s="621"/>
      <c r="BD7" s="621"/>
      <c r="BE7" s="621"/>
      <c r="BF7" s="622"/>
      <c r="BG7" s="623">
        <v>1034587</v>
      </c>
      <c r="BH7" s="624"/>
      <c r="BI7" s="624"/>
      <c r="BJ7" s="624"/>
      <c r="BK7" s="624"/>
      <c r="BL7" s="624"/>
      <c r="BM7" s="624"/>
      <c r="BN7" s="625"/>
      <c r="BO7" s="626">
        <v>25.7</v>
      </c>
      <c r="BP7" s="626"/>
      <c r="BQ7" s="626"/>
      <c r="BR7" s="626"/>
      <c r="BS7" s="627" t="s">
        <v>208</v>
      </c>
      <c r="BT7" s="627"/>
      <c r="BU7" s="627"/>
      <c r="BV7" s="627"/>
      <c r="BW7" s="627"/>
      <c r="BX7" s="627"/>
      <c r="BY7" s="627"/>
      <c r="BZ7" s="627"/>
      <c r="CA7" s="627"/>
      <c r="CB7" s="631"/>
      <c r="CD7" s="637" t="s">
        <v>217</v>
      </c>
      <c r="CE7" s="638"/>
      <c r="CF7" s="638"/>
      <c r="CG7" s="638"/>
      <c r="CH7" s="638"/>
      <c r="CI7" s="638"/>
      <c r="CJ7" s="638"/>
      <c r="CK7" s="638"/>
      <c r="CL7" s="638"/>
      <c r="CM7" s="638"/>
      <c r="CN7" s="638"/>
      <c r="CO7" s="638"/>
      <c r="CP7" s="638"/>
      <c r="CQ7" s="639"/>
      <c r="CR7" s="623">
        <v>922510</v>
      </c>
      <c r="CS7" s="624"/>
      <c r="CT7" s="624"/>
      <c r="CU7" s="624"/>
      <c r="CV7" s="624"/>
      <c r="CW7" s="624"/>
      <c r="CX7" s="624"/>
      <c r="CY7" s="625"/>
      <c r="CZ7" s="626">
        <v>15.8</v>
      </c>
      <c r="DA7" s="626"/>
      <c r="DB7" s="626"/>
      <c r="DC7" s="626"/>
      <c r="DD7" s="632">
        <v>76998</v>
      </c>
      <c r="DE7" s="624"/>
      <c r="DF7" s="624"/>
      <c r="DG7" s="624"/>
      <c r="DH7" s="624"/>
      <c r="DI7" s="624"/>
      <c r="DJ7" s="624"/>
      <c r="DK7" s="624"/>
      <c r="DL7" s="624"/>
      <c r="DM7" s="624"/>
      <c r="DN7" s="624"/>
      <c r="DO7" s="624"/>
      <c r="DP7" s="625"/>
      <c r="DQ7" s="632">
        <v>851743</v>
      </c>
      <c r="DR7" s="624"/>
      <c r="DS7" s="624"/>
      <c r="DT7" s="624"/>
      <c r="DU7" s="624"/>
      <c r="DV7" s="624"/>
      <c r="DW7" s="624"/>
      <c r="DX7" s="624"/>
      <c r="DY7" s="624"/>
      <c r="DZ7" s="624"/>
      <c r="EA7" s="624"/>
      <c r="EB7" s="624"/>
      <c r="EC7" s="633"/>
    </row>
    <row r="8" spans="2:143" ht="11.25" customHeight="1" x14ac:dyDescent="0.15">
      <c r="B8" s="620" t="s">
        <v>218</v>
      </c>
      <c r="C8" s="621"/>
      <c r="D8" s="621"/>
      <c r="E8" s="621"/>
      <c r="F8" s="621"/>
      <c r="G8" s="621"/>
      <c r="H8" s="621"/>
      <c r="I8" s="621"/>
      <c r="J8" s="621"/>
      <c r="K8" s="621"/>
      <c r="L8" s="621"/>
      <c r="M8" s="621"/>
      <c r="N8" s="621"/>
      <c r="O8" s="621"/>
      <c r="P8" s="621"/>
      <c r="Q8" s="622"/>
      <c r="R8" s="623">
        <v>5207</v>
      </c>
      <c r="S8" s="624"/>
      <c r="T8" s="624"/>
      <c r="U8" s="624"/>
      <c r="V8" s="624"/>
      <c r="W8" s="624"/>
      <c r="X8" s="624"/>
      <c r="Y8" s="625"/>
      <c r="Z8" s="626">
        <v>0.1</v>
      </c>
      <c r="AA8" s="626"/>
      <c r="AB8" s="626"/>
      <c r="AC8" s="626"/>
      <c r="AD8" s="627">
        <v>5207</v>
      </c>
      <c r="AE8" s="627"/>
      <c r="AF8" s="627"/>
      <c r="AG8" s="627"/>
      <c r="AH8" s="627"/>
      <c r="AI8" s="627"/>
      <c r="AJ8" s="627"/>
      <c r="AK8" s="627"/>
      <c r="AL8" s="628">
        <v>0.1</v>
      </c>
      <c r="AM8" s="629"/>
      <c r="AN8" s="629"/>
      <c r="AO8" s="630"/>
      <c r="AP8" s="620" t="s">
        <v>219</v>
      </c>
      <c r="AQ8" s="621"/>
      <c r="AR8" s="621"/>
      <c r="AS8" s="621"/>
      <c r="AT8" s="621"/>
      <c r="AU8" s="621"/>
      <c r="AV8" s="621"/>
      <c r="AW8" s="621"/>
      <c r="AX8" s="621"/>
      <c r="AY8" s="621"/>
      <c r="AZ8" s="621"/>
      <c r="BA8" s="621"/>
      <c r="BB8" s="621"/>
      <c r="BC8" s="621"/>
      <c r="BD8" s="621"/>
      <c r="BE8" s="621"/>
      <c r="BF8" s="622"/>
      <c r="BG8" s="623">
        <v>7637</v>
      </c>
      <c r="BH8" s="624"/>
      <c r="BI8" s="624"/>
      <c r="BJ8" s="624"/>
      <c r="BK8" s="624"/>
      <c r="BL8" s="624"/>
      <c r="BM8" s="624"/>
      <c r="BN8" s="625"/>
      <c r="BO8" s="626">
        <v>0.2</v>
      </c>
      <c r="BP8" s="626"/>
      <c r="BQ8" s="626"/>
      <c r="BR8" s="626"/>
      <c r="BS8" s="632" t="s">
        <v>109</v>
      </c>
      <c r="BT8" s="624"/>
      <c r="BU8" s="624"/>
      <c r="BV8" s="624"/>
      <c r="BW8" s="624"/>
      <c r="BX8" s="624"/>
      <c r="BY8" s="624"/>
      <c r="BZ8" s="624"/>
      <c r="CA8" s="624"/>
      <c r="CB8" s="633"/>
      <c r="CD8" s="637" t="s">
        <v>220</v>
      </c>
      <c r="CE8" s="638"/>
      <c r="CF8" s="638"/>
      <c r="CG8" s="638"/>
      <c r="CH8" s="638"/>
      <c r="CI8" s="638"/>
      <c r="CJ8" s="638"/>
      <c r="CK8" s="638"/>
      <c r="CL8" s="638"/>
      <c r="CM8" s="638"/>
      <c r="CN8" s="638"/>
      <c r="CO8" s="638"/>
      <c r="CP8" s="638"/>
      <c r="CQ8" s="639"/>
      <c r="CR8" s="623">
        <v>946902</v>
      </c>
      <c r="CS8" s="624"/>
      <c r="CT8" s="624"/>
      <c r="CU8" s="624"/>
      <c r="CV8" s="624"/>
      <c r="CW8" s="624"/>
      <c r="CX8" s="624"/>
      <c r="CY8" s="625"/>
      <c r="CZ8" s="626">
        <v>16.2</v>
      </c>
      <c r="DA8" s="626"/>
      <c r="DB8" s="626"/>
      <c r="DC8" s="626"/>
      <c r="DD8" s="632">
        <v>14384</v>
      </c>
      <c r="DE8" s="624"/>
      <c r="DF8" s="624"/>
      <c r="DG8" s="624"/>
      <c r="DH8" s="624"/>
      <c r="DI8" s="624"/>
      <c r="DJ8" s="624"/>
      <c r="DK8" s="624"/>
      <c r="DL8" s="624"/>
      <c r="DM8" s="624"/>
      <c r="DN8" s="624"/>
      <c r="DO8" s="624"/>
      <c r="DP8" s="625"/>
      <c r="DQ8" s="632">
        <v>714862</v>
      </c>
      <c r="DR8" s="624"/>
      <c r="DS8" s="624"/>
      <c r="DT8" s="624"/>
      <c r="DU8" s="624"/>
      <c r="DV8" s="624"/>
      <c r="DW8" s="624"/>
      <c r="DX8" s="624"/>
      <c r="DY8" s="624"/>
      <c r="DZ8" s="624"/>
      <c r="EA8" s="624"/>
      <c r="EB8" s="624"/>
      <c r="EC8" s="633"/>
    </row>
    <row r="9" spans="2:143" ht="11.25" customHeight="1" x14ac:dyDescent="0.15">
      <c r="B9" s="620" t="s">
        <v>221</v>
      </c>
      <c r="C9" s="621"/>
      <c r="D9" s="621"/>
      <c r="E9" s="621"/>
      <c r="F9" s="621"/>
      <c r="G9" s="621"/>
      <c r="H9" s="621"/>
      <c r="I9" s="621"/>
      <c r="J9" s="621"/>
      <c r="K9" s="621"/>
      <c r="L9" s="621"/>
      <c r="M9" s="621"/>
      <c r="N9" s="621"/>
      <c r="O9" s="621"/>
      <c r="P9" s="621"/>
      <c r="Q9" s="622"/>
      <c r="R9" s="623">
        <v>5352</v>
      </c>
      <c r="S9" s="624"/>
      <c r="T9" s="624"/>
      <c r="U9" s="624"/>
      <c r="V9" s="624"/>
      <c r="W9" s="624"/>
      <c r="X9" s="624"/>
      <c r="Y9" s="625"/>
      <c r="Z9" s="626">
        <v>0.1</v>
      </c>
      <c r="AA9" s="626"/>
      <c r="AB9" s="626"/>
      <c r="AC9" s="626"/>
      <c r="AD9" s="627">
        <v>5352</v>
      </c>
      <c r="AE9" s="627"/>
      <c r="AF9" s="627"/>
      <c r="AG9" s="627"/>
      <c r="AH9" s="627"/>
      <c r="AI9" s="627"/>
      <c r="AJ9" s="627"/>
      <c r="AK9" s="627"/>
      <c r="AL9" s="628">
        <v>0.1</v>
      </c>
      <c r="AM9" s="629"/>
      <c r="AN9" s="629"/>
      <c r="AO9" s="630"/>
      <c r="AP9" s="620" t="s">
        <v>222</v>
      </c>
      <c r="AQ9" s="621"/>
      <c r="AR9" s="621"/>
      <c r="AS9" s="621"/>
      <c r="AT9" s="621"/>
      <c r="AU9" s="621"/>
      <c r="AV9" s="621"/>
      <c r="AW9" s="621"/>
      <c r="AX9" s="621"/>
      <c r="AY9" s="621"/>
      <c r="AZ9" s="621"/>
      <c r="BA9" s="621"/>
      <c r="BB9" s="621"/>
      <c r="BC9" s="621"/>
      <c r="BD9" s="621"/>
      <c r="BE9" s="621"/>
      <c r="BF9" s="622"/>
      <c r="BG9" s="623">
        <v>312102</v>
      </c>
      <c r="BH9" s="624"/>
      <c r="BI9" s="624"/>
      <c r="BJ9" s="624"/>
      <c r="BK9" s="624"/>
      <c r="BL9" s="624"/>
      <c r="BM9" s="624"/>
      <c r="BN9" s="625"/>
      <c r="BO9" s="626">
        <v>7.8</v>
      </c>
      <c r="BP9" s="626"/>
      <c r="BQ9" s="626"/>
      <c r="BR9" s="626"/>
      <c r="BS9" s="632" t="s">
        <v>109</v>
      </c>
      <c r="BT9" s="624"/>
      <c r="BU9" s="624"/>
      <c r="BV9" s="624"/>
      <c r="BW9" s="624"/>
      <c r="BX9" s="624"/>
      <c r="BY9" s="624"/>
      <c r="BZ9" s="624"/>
      <c r="CA9" s="624"/>
      <c r="CB9" s="633"/>
      <c r="CD9" s="637" t="s">
        <v>223</v>
      </c>
      <c r="CE9" s="638"/>
      <c r="CF9" s="638"/>
      <c r="CG9" s="638"/>
      <c r="CH9" s="638"/>
      <c r="CI9" s="638"/>
      <c r="CJ9" s="638"/>
      <c r="CK9" s="638"/>
      <c r="CL9" s="638"/>
      <c r="CM9" s="638"/>
      <c r="CN9" s="638"/>
      <c r="CO9" s="638"/>
      <c r="CP9" s="638"/>
      <c r="CQ9" s="639"/>
      <c r="CR9" s="623">
        <v>430094</v>
      </c>
      <c r="CS9" s="624"/>
      <c r="CT9" s="624"/>
      <c r="CU9" s="624"/>
      <c r="CV9" s="624"/>
      <c r="CW9" s="624"/>
      <c r="CX9" s="624"/>
      <c r="CY9" s="625"/>
      <c r="CZ9" s="626">
        <v>7.3</v>
      </c>
      <c r="DA9" s="626"/>
      <c r="DB9" s="626"/>
      <c r="DC9" s="626"/>
      <c r="DD9" s="632">
        <v>38306</v>
      </c>
      <c r="DE9" s="624"/>
      <c r="DF9" s="624"/>
      <c r="DG9" s="624"/>
      <c r="DH9" s="624"/>
      <c r="DI9" s="624"/>
      <c r="DJ9" s="624"/>
      <c r="DK9" s="624"/>
      <c r="DL9" s="624"/>
      <c r="DM9" s="624"/>
      <c r="DN9" s="624"/>
      <c r="DO9" s="624"/>
      <c r="DP9" s="625"/>
      <c r="DQ9" s="632">
        <v>405426</v>
      </c>
      <c r="DR9" s="624"/>
      <c r="DS9" s="624"/>
      <c r="DT9" s="624"/>
      <c r="DU9" s="624"/>
      <c r="DV9" s="624"/>
      <c r="DW9" s="624"/>
      <c r="DX9" s="624"/>
      <c r="DY9" s="624"/>
      <c r="DZ9" s="624"/>
      <c r="EA9" s="624"/>
      <c r="EB9" s="624"/>
      <c r="EC9" s="633"/>
    </row>
    <row r="10" spans="2:143" ht="11.25" customHeight="1" x14ac:dyDescent="0.15">
      <c r="B10" s="620" t="s">
        <v>224</v>
      </c>
      <c r="C10" s="621"/>
      <c r="D10" s="621"/>
      <c r="E10" s="621"/>
      <c r="F10" s="621"/>
      <c r="G10" s="621"/>
      <c r="H10" s="621"/>
      <c r="I10" s="621"/>
      <c r="J10" s="621"/>
      <c r="K10" s="621"/>
      <c r="L10" s="621"/>
      <c r="M10" s="621"/>
      <c r="N10" s="621"/>
      <c r="O10" s="621"/>
      <c r="P10" s="621"/>
      <c r="Q10" s="622"/>
      <c r="R10" s="623">
        <v>195907</v>
      </c>
      <c r="S10" s="624"/>
      <c r="T10" s="624"/>
      <c r="U10" s="624"/>
      <c r="V10" s="624"/>
      <c r="W10" s="624"/>
      <c r="X10" s="624"/>
      <c r="Y10" s="625"/>
      <c r="Z10" s="626">
        <v>3.1</v>
      </c>
      <c r="AA10" s="626"/>
      <c r="AB10" s="626"/>
      <c r="AC10" s="626"/>
      <c r="AD10" s="627">
        <v>195907</v>
      </c>
      <c r="AE10" s="627"/>
      <c r="AF10" s="627"/>
      <c r="AG10" s="627"/>
      <c r="AH10" s="627"/>
      <c r="AI10" s="627"/>
      <c r="AJ10" s="627"/>
      <c r="AK10" s="627"/>
      <c r="AL10" s="628">
        <v>4.3</v>
      </c>
      <c r="AM10" s="629"/>
      <c r="AN10" s="629"/>
      <c r="AO10" s="630"/>
      <c r="AP10" s="620" t="s">
        <v>225</v>
      </c>
      <c r="AQ10" s="621"/>
      <c r="AR10" s="621"/>
      <c r="AS10" s="621"/>
      <c r="AT10" s="621"/>
      <c r="AU10" s="621"/>
      <c r="AV10" s="621"/>
      <c r="AW10" s="621"/>
      <c r="AX10" s="621"/>
      <c r="AY10" s="621"/>
      <c r="AZ10" s="621"/>
      <c r="BA10" s="621"/>
      <c r="BB10" s="621"/>
      <c r="BC10" s="621"/>
      <c r="BD10" s="621"/>
      <c r="BE10" s="621"/>
      <c r="BF10" s="622"/>
      <c r="BG10" s="623">
        <v>99846</v>
      </c>
      <c r="BH10" s="624"/>
      <c r="BI10" s="624"/>
      <c r="BJ10" s="624"/>
      <c r="BK10" s="624"/>
      <c r="BL10" s="624"/>
      <c r="BM10" s="624"/>
      <c r="BN10" s="625"/>
      <c r="BO10" s="626">
        <v>2.5</v>
      </c>
      <c r="BP10" s="626"/>
      <c r="BQ10" s="626"/>
      <c r="BR10" s="626"/>
      <c r="BS10" s="632" t="s">
        <v>109</v>
      </c>
      <c r="BT10" s="624"/>
      <c r="BU10" s="624"/>
      <c r="BV10" s="624"/>
      <c r="BW10" s="624"/>
      <c r="BX10" s="624"/>
      <c r="BY10" s="624"/>
      <c r="BZ10" s="624"/>
      <c r="CA10" s="624"/>
      <c r="CB10" s="633"/>
      <c r="CD10" s="637" t="s">
        <v>226</v>
      </c>
      <c r="CE10" s="638"/>
      <c r="CF10" s="638"/>
      <c r="CG10" s="638"/>
      <c r="CH10" s="638"/>
      <c r="CI10" s="638"/>
      <c r="CJ10" s="638"/>
      <c r="CK10" s="638"/>
      <c r="CL10" s="638"/>
      <c r="CM10" s="638"/>
      <c r="CN10" s="638"/>
      <c r="CO10" s="638"/>
      <c r="CP10" s="638"/>
      <c r="CQ10" s="639"/>
      <c r="CR10" s="623">
        <v>10086</v>
      </c>
      <c r="CS10" s="624"/>
      <c r="CT10" s="624"/>
      <c r="CU10" s="624"/>
      <c r="CV10" s="624"/>
      <c r="CW10" s="624"/>
      <c r="CX10" s="624"/>
      <c r="CY10" s="625"/>
      <c r="CZ10" s="626">
        <v>0.2</v>
      </c>
      <c r="DA10" s="626"/>
      <c r="DB10" s="626"/>
      <c r="DC10" s="626"/>
      <c r="DD10" s="632" t="s">
        <v>109</v>
      </c>
      <c r="DE10" s="624"/>
      <c r="DF10" s="624"/>
      <c r="DG10" s="624"/>
      <c r="DH10" s="624"/>
      <c r="DI10" s="624"/>
      <c r="DJ10" s="624"/>
      <c r="DK10" s="624"/>
      <c r="DL10" s="624"/>
      <c r="DM10" s="624"/>
      <c r="DN10" s="624"/>
      <c r="DO10" s="624"/>
      <c r="DP10" s="625"/>
      <c r="DQ10" s="632">
        <v>9380</v>
      </c>
      <c r="DR10" s="624"/>
      <c r="DS10" s="624"/>
      <c r="DT10" s="624"/>
      <c r="DU10" s="624"/>
      <c r="DV10" s="624"/>
      <c r="DW10" s="624"/>
      <c r="DX10" s="624"/>
      <c r="DY10" s="624"/>
      <c r="DZ10" s="624"/>
      <c r="EA10" s="624"/>
      <c r="EB10" s="624"/>
      <c r="EC10" s="633"/>
    </row>
    <row r="11" spans="2:143" ht="11.25" customHeight="1" x14ac:dyDescent="0.15">
      <c r="B11" s="620" t="s">
        <v>227</v>
      </c>
      <c r="C11" s="621"/>
      <c r="D11" s="621"/>
      <c r="E11" s="621"/>
      <c r="F11" s="621"/>
      <c r="G11" s="621"/>
      <c r="H11" s="621"/>
      <c r="I11" s="621"/>
      <c r="J11" s="621"/>
      <c r="K11" s="621"/>
      <c r="L11" s="621"/>
      <c r="M11" s="621"/>
      <c r="N11" s="621"/>
      <c r="O11" s="621"/>
      <c r="P11" s="621"/>
      <c r="Q11" s="622"/>
      <c r="R11" s="623" t="s">
        <v>109</v>
      </c>
      <c r="S11" s="624"/>
      <c r="T11" s="624"/>
      <c r="U11" s="624"/>
      <c r="V11" s="624"/>
      <c r="W11" s="624"/>
      <c r="X11" s="624"/>
      <c r="Y11" s="625"/>
      <c r="Z11" s="626" t="s">
        <v>109</v>
      </c>
      <c r="AA11" s="626"/>
      <c r="AB11" s="626"/>
      <c r="AC11" s="626"/>
      <c r="AD11" s="627" t="s">
        <v>109</v>
      </c>
      <c r="AE11" s="627"/>
      <c r="AF11" s="627"/>
      <c r="AG11" s="627"/>
      <c r="AH11" s="627"/>
      <c r="AI11" s="627"/>
      <c r="AJ11" s="627"/>
      <c r="AK11" s="627"/>
      <c r="AL11" s="628" t="s">
        <v>109</v>
      </c>
      <c r="AM11" s="629"/>
      <c r="AN11" s="629"/>
      <c r="AO11" s="630"/>
      <c r="AP11" s="620" t="s">
        <v>228</v>
      </c>
      <c r="AQ11" s="621"/>
      <c r="AR11" s="621"/>
      <c r="AS11" s="621"/>
      <c r="AT11" s="621"/>
      <c r="AU11" s="621"/>
      <c r="AV11" s="621"/>
      <c r="AW11" s="621"/>
      <c r="AX11" s="621"/>
      <c r="AY11" s="621"/>
      <c r="AZ11" s="621"/>
      <c r="BA11" s="621"/>
      <c r="BB11" s="621"/>
      <c r="BC11" s="621"/>
      <c r="BD11" s="621"/>
      <c r="BE11" s="621"/>
      <c r="BF11" s="622"/>
      <c r="BG11" s="623">
        <v>615002</v>
      </c>
      <c r="BH11" s="624"/>
      <c r="BI11" s="624"/>
      <c r="BJ11" s="624"/>
      <c r="BK11" s="624"/>
      <c r="BL11" s="624"/>
      <c r="BM11" s="624"/>
      <c r="BN11" s="625"/>
      <c r="BO11" s="626">
        <v>15.3</v>
      </c>
      <c r="BP11" s="626"/>
      <c r="BQ11" s="626"/>
      <c r="BR11" s="626"/>
      <c r="BS11" s="632" t="s">
        <v>109</v>
      </c>
      <c r="BT11" s="624"/>
      <c r="BU11" s="624"/>
      <c r="BV11" s="624"/>
      <c r="BW11" s="624"/>
      <c r="BX11" s="624"/>
      <c r="BY11" s="624"/>
      <c r="BZ11" s="624"/>
      <c r="CA11" s="624"/>
      <c r="CB11" s="633"/>
      <c r="CD11" s="637" t="s">
        <v>229</v>
      </c>
      <c r="CE11" s="638"/>
      <c r="CF11" s="638"/>
      <c r="CG11" s="638"/>
      <c r="CH11" s="638"/>
      <c r="CI11" s="638"/>
      <c r="CJ11" s="638"/>
      <c r="CK11" s="638"/>
      <c r="CL11" s="638"/>
      <c r="CM11" s="638"/>
      <c r="CN11" s="638"/>
      <c r="CO11" s="638"/>
      <c r="CP11" s="638"/>
      <c r="CQ11" s="639"/>
      <c r="CR11" s="623">
        <v>433785</v>
      </c>
      <c r="CS11" s="624"/>
      <c r="CT11" s="624"/>
      <c r="CU11" s="624"/>
      <c r="CV11" s="624"/>
      <c r="CW11" s="624"/>
      <c r="CX11" s="624"/>
      <c r="CY11" s="625"/>
      <c r="CZ11" s="626">
        <v>7.4</v>
      </c>
      <c r="DA11" s="626"/>
      <c r="DB11" s="626"/>
      <c r="DC11" s="626"/>
      <c r="DD11" s="632">
        <v>83994</v>
      </c>
      <c r="DE11" s="624"/>
      <c r="DF11" s="624"/>
      <c r="DG11" s="624"/>
      <c r="DH11" s="624"/>
      <c r="DI11" s="624"/>
      <c r="DJ11" s="624"/>
      <c r="DK11" s="624"/>
      <c r="DL11" s="624"/>
      <c r="DM11" s="624"/>
      <c r="DN11" s="624"/>
      <c r="DO11" s="624"/>
      <c r="DP11" s="625"/>
      <c r="DQ11" s="632">
        <v>401127</v>
      </c>
      <c r="DR11" s="624"/>
      <c r="DS11" s="624"/>
      <c r="DT11" s="624"/>
      <c r="DU11" s="624"/>
      <c r="DV11" s="624"/>
      <c r="DW11" s="624"/>
      <c r="DX11" s="624"/>
      <c r="DY11" s="624"/>
      <c r="DZ11" s="624"/>
      <c r="EA11" s="624"/>
      <c r="EB11" s="624"/>
      <c r="EC11" s="633"/>
    </row>
    <row r="12" spans="2:143" ht="11.25" customHeight="1" x14ac:dyDescent="0.15">
      <c r="B12" s="620" t="s">
        <v>230</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231</v>
      </c>
      <c r="AQ12" s="621"/>
      <c r="AR12" s="621"/>
      <c r="AS12" s="621"/>
      <c r="AT12" s="621"/>
      <c r="AU12" s="621"/>
      <c r="AV12" s="621"/>
      <c r="AW12" s="621"/>
      <c r="AX12" s="621"/>
      <c r="AY12" s="621"/>
      <c r="AZ12" s="621"/>
      <c r="BA12" s="621"/>
      <c r="BB12" s="621"/>
      <c r="BC12" s="621"/>
      <c r="BD12" s="621"/>
      <c r="BE12" s="621"/>
      <c r="BF12" s="622"/>
      <c r="BG12" s="623">
        <v>2895851</v>
      </c>
      <c r="BH12" s="624"/>
      <c r="BI12" s="624"/>
      <c r="BJ12" s="624"/>
      <c r="BK12" s="624"/>
      <c r="BL12" s="624"/>
      <c r="BM12" s="624"/>
      <c r="BN12" s="625"/>
      <c r="BO12" s="626">
        <v>72</v>
      </c>
      <c r="BP12" s="626"/>
      <c r="BQ12" s="626"/>
      <c r="BR12" s="626"/>
      <c r="BS12" s="632" t="s">
        <v>109</v>
      </c>
      <c r="BT12" s="624"/>
      <c r="BU12" s="624"/>
      <c r="BV12" s="624"/>
      <c r="BW12" s="624"/>
      <c r="BX12" s="624"/>
      <c r="BY12" s="624"/>
      <c r="BZ12" s="624"/>
      <c r="CA12" s="624"/>
      <c r="CB12" s="633"/>
      <c r="CD12" s="637" t="s">
        <v>232</v>
      </c>
      <c r="CE12" s="638"/>
      <c r="CF12" s="638"/>
      <c r="CG12" s="638"/>
      <c r="CH12" s="638"/>
      <c r="CI12" s="638"/>
      <c r="CJ12" s="638"/>
      <c r="CK12" s="638"/>
      <c r="CL12" s="638"/>
      <c r="CM12" s="638"/>
      <c r="CN12" s="638"/>
      <c r="CO12" s="638"/>
      <c r="CP12" s="638"/>
      <c r="CQ12" s="639"/>
      <c r="CR12" s="623">
        <v>57335</v>
      </c>
      <c r="CS12" s="624"/>
      <c r="CT12" s="624"/>
      <c r="CU12" s="624"/>
      <c r="CV12" s="624"/>
      <c r="CW12" s="624"/>
      <c r="CX12" s="624"/>
      <c r="CY12" s="625"/>
      <c r="CZ12" s="626">
        <v>1</v>
      </c>
      <c r="DA12" s="626"/>
      <c r="DB12" s="626"/>
      <c r="DC12" s="626"/>
      <c r="DD12" s="632">
        <v>12661</v>
      </c>
      <c r="DE12" s="624"/>
      <c r="DF12" s="624"/>
      <c r="DG12" s="624"/>
      <c r="DH12" s="624"/>
      <c r="DI12" s="624"/>
      <c r="DJ12" s="624"/>
      <c r="DK12" s="624"/>
      <c r="DL12" s="624"/>
      <c r="DM12" s="624"/>
      <c r="DN12" s="624"/>
      <c r="DO12" s="624"/>
      <c r="DP12" s="625"/>
      <c r="DQ12" s="632">
        <v>46281</v>
      </c>
      <c r="DR12" s="624"/>
      <c r="DS12" s="624"/>
      <c r="DT12" s="624"/>
      <c r="DU12" s="624"/>
      <c r="DV12" s="624"/>
      <c r="DW12" s="624"/>
      <c r="DX12" s="624"/>
      <c r="DY12" s="624"/>
      <c r="DZ12" s="624"/>
      <c r="EA12" s="624"/>
      <c r="EB12" s="624"/>
      <c r="EC12" s="633"/>
    </row>
    <row r="13" spans="2:143" ht="11.25" customHeight="1" x14ac:dyDescent="0.15">
      <c r="B13" s="620" t="s">
        <v>233</v>
      </c>
      <c r="C13" s="621"/>
      <c r="D13" s="621"/>
      <c r="E13" s="621"/>
      <c r="F13" s="621"/>
      <c r="G13" s="621"/>
      <c r="H13" s="621"/>
      <c r="I13" s="621"/>
      <c r="J13" s="621"/>
      <c r="K13" s="621"/>
      <c r="L13" s="621"/>
      <c r="M13" s="621"/>
      <c r="N13" s="621"/>
      <c r="O13" s="621"/>
      <c r="P13" s="621"/>
      <c r="Q13" s="622"/>
      <c r="R13" s="623">
        <v>21387</v>
      </c>
      <c r="S13" s="624"/>
      <c r="T13" s="624"/>
      <c r="U13" s="624"/>
      <c r="V13" s="624"/>
      <c r="W13" s="624"/>
      <c r="X13" s="624"/>
      <c r="Y13" s="625"/>
      <c r="Z13" s="626">
        <v>0.3</v>
      </c>
      <c r="AA13" s="626"/>
      <c r="AB13" s="626"/>
      <c r="AC13" s="626"/>
      <c r="AD13" s="627">
        <v>21387</v>
      </c>
      <c r="AE13" s="627"/>
      <c r="AF13" s="627"/>
      <c r="AG13" s="627"/>
      <c r="AH13" s="627"/>
      <c r="AI13" s="627"/>
      <c r="AJ13" s="627"/>
      <c r="AK13" s="627"/>
      <c r="AL13" s="628">
        <v>0.5</v>
      </c>
      <c r="AM13" s="629"/>
      <c r="AN13" s="629"/>
      <c r="AO13" s="630"/>
      <c r="AP13" s="620" t="s">
        <v>234</v>
      </c>
      <c r="AQ13" s="621"/>
      <c r="AR13" s="621"/>
      <c r="AS13" s="621"/>
      <c r="AT13" s="621"/>
      <c r="AU13" s="621"/>
      <c r="AV13" s="621"/>
      <c r="AW13" s="621"/>
      <c r="AX13" s="621"/>
      <c r="AY13" s="621"/>
      <c r="AZ13" s="621"/>
      <c r="BA13" s="621"/>
      <c r="BB13" s="621"/>
      <c r="BC13" s="621"/>
      <c r="BD13" s="621"/>
      <c r="BE13" s="621"/>
      <c r="BF13" s="622"/>
      <c r="BG13" s="623">
        <v>2810822</v>
      </c>
      <c r="BH13" s="624"/>
      <c r="BI13" s="624"/>
      <c r="BJ13" s="624"/>
      <c r="BK13" s="624"/>
      <c r="BL13" s="624"/>
      <c r="BM13" s="624"/>
      <c r="BN13" s="625"/>
      <c r="BO13" s="626">
        <v>69.900000000000006</v>
      </c>
      <c r="BP13" s="626"/>
      <c r="BQ13" s="626"/>
      <c r="BR13" s="626"/>
      <c r="BS13" s="632" t="s">
        <v>109</v>
      </c>
      <c r="BT13" s="624"/>
      <c r="BU13" s="624"/>
      <c r="BV13" s="624"/>
      <c r="BW13" s="624"/>
      <c r="BX13" s="624"/>
      <c r="BY13" s="624"/>
      <c r="BZ13" s="624"/>
      <c r="CA13" s="624"/>
      <c r="CB13" s="633"/>
      <c r="CD13" s="637" t="s">
        <v>235</v>
      </c>
      <c r="CE13" s="638"/>
      <c r="CF13" s="638"/>
      <c r="CG13" s="638"/>
      <c r="CH13" s="638"/>
      <c r="CI13" s="638"/>
      <c r="CJ13" s="638"/>
      <c r="CK13" s="638"/>
      <c r="CL13" s="638"/>
      <c r="CM13" s="638"/>
      <c r="CN13" s="638"/>
      <c r="CO13" s="638"/>
      <c r="CP13" s="638"/>
      <c r="CQ13" s="639"/>
      <c r="CR13" s="623">
        <v>586183</v>
      </c>
      <c r="CS13" s="624"/>
      <c r="CT13" s="624"/>
      <c r="CU13" s="624"/>
      <c r="CV13" s="624"/>
      <c r="CW13" s="624"/>
      <c r="CX13" s="624"/>
      <c r="CY13" s="625"/>
      <c r="CZ13" s="626">
        <v>10</v>
      </c>
      <c r="DA13" s="626"/>
      <c r="DB13" s="626"/>
      <c r="DC13" s="626"/>
      <c r="DD13" s="632">
        <v>385716</v>
      </c>
      <c r="DE13" s="624"/>
      <c r="DF13" s="624"/>
      <c r="DG13" s="624"/>
      <c r="DH13" s="624"/>
      <c r="DI13" s="624"/>
      <c r="DJ13" s="624"/>
      <c r="DK13" s="624"/>
      <c r="DL13" s="624"/>
      <c r="DM13" s="624"/>
      <c r="DN13" s="624"/>
      <c r="DO13" s="624"/>
      <c r="DP13" s="625"/>
      <c r="DQ13" s="632">
        <v>414491</v>
      </c>
      <c r="DR13" s="624"/>
      <c r="DS13" s="624"/>
      <c r="DT13" s="624"/>
      <c r="DU13" s="624"/>
      <c r="DV13" s="624"/>
      <c r="DW13" s="624"/>
      <c r="DX13" s="624"/>
      <c r="DY13" s="624"/>
      <c r="DZ13" s="624"/>
      <c r="EA13" s="624"/>
      <c r="EB13" s="624"/>
      <c r="EC13" s="633"/>
    </row>
    <row r="14" spans="2:143" ht="11.25" customHeight="1" x14ac:dyDescent="0.15">
      <c r="B14" s="620" t="s">
        <v>236</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237</v>
      </c>
      <c r="AQ14" s="621"/>
      <c r="AR14" s="621"/>
      <c r="AS14" s="621"/>
      <c r="AT14" s="621"/>
      <c r="AU14" s="621"/>
      <c r="AV14" s="621"/>
      <c r="AW14" s="621"/>
      <c r="AX14" s="621"/>
      <c r="AY14" s="621"/>
      <c r="AZ14" s="621"/>
      <c r="BA14" s="621"/>
      <c r="BB14" s="621"/>
      <c r="BC14" s="621"/>
      <c r="BD14" s="621"/>
      <c r="BE14" s="621"/>
      <c r="BF14" s="622"/>
      <c r="BG14" s="623">
        <v>11080</v>
      </c>
      <c r="BH14" s="624"/>
      <c r="BI14" s="624"/>
      <c r="BJ14" s="624"/>
      <c r="BK14" s="624"/>
      <c r="BL14" s="624"/>
      <c r="BM14" s="624"/>
      <c r="BN14" s="625"/>
      <c r="BO14" s="626">
        <v>0.3</v>
      </c>
      <c r="BP14" s="626"/>
      <c r="BQ14" s="626"/>
      <c r="BR14" s="626"/>
      <c r="BS14" s="632" t="s">
        <v>109</v>
      </c>
      <c r="BT14" s="624"/>
      <c r="BU14" s="624"/>
      <c r="BV14" s="624"/>
      <c r="BW14" s="624"/>
      <c r="BX14" s="624"/>
      <c r="BY14" s="624"/>
      <c r="BZ14" s="624"/>
      <c r="CA14" s="624"/>
      <c r="CB14" s="633"/>
      <c r="CD14" s="637" t="s">
        <v>238</v>
      </c>
      <c r="CE14" s="638"/>
      <c r="CF14" s="638"/>
      <c r="CG14" s="638"/>
      <c r="CH14" s="638"/>
      <c r="CI14" s="638"/>
      <c r="CJ14" s="638"/>
      <c r="CK14" s="638"/>
      <c r="CL14" s="638"/>
      <c r="CM14" s="638"/>
      <c r="CN14" s="638"/>
      <c r="CO14" s="638"/>
      <c r="CP14" s="638"/>
      <c r="CQ14" s="639"/>
      <c r="CR14" s="623">
        <v>1550192</v>
      </c>
      <c r="CS14" s="624"/>
      <c r="CT14" s="624"/>
      <c r="CU14" s="624"/>
      <c r="CV14" s="624"/>
      <c r="CW14" s="624"/>
      <c r="CX14" s="624"/>
      <c r="CY14" s="625"/>
      <c r="CZ14" s="626">
        <v>26.5</v>
      </c>
      <c r="DA14" s="626"/>
      <c r="DB14" s="626"/>
      <c r="DC14" s="626"/>
      <c r="DD14" s="632">
        <v>1101362</v>
      </c>
      <c r="DE14" s="624"/>
      <c r="DF14" s="624"/>
      <c r="DG14" s="624"/>
      <c r="DH14" s="624"/>
      <c r="DI14" s="624"/>
      <c r="DJ14" s="624"/>
      <c r="DK14" s="624"/>
      <c r="DL14" s="624"/>
      <c r="DM14" s="624"/>
      <c r="DN14" s="624"/>
      <c r="DO14" s="624"/>
      <c r="DP14" s="625"/>
      <c r="DQ14" s="632">
        <v>1093369</v>
      </c>
      <c r="DR14" s="624"/>
      <c r="DS14" s="624"/>
      <c r="DT14" s="624"/>
      <c r="DU14" s="624"/>
      <c r="DV14" s="624"/>
      <c r="DW14" s="624"/>
      <c r="DX14" s="624"/>
      <c r="DY14" s="624"/>
      <c r="DZ14" s="624"/>
      <c r="EA14" s="624"/>
      <c r="EB14" s="624"/>
      <c r="EC14" s="633"/>
    </row>
    <row r="15" spans="2:143" ht="11.25" customHeight="1" x14ac:dyDescent="0.15">
      <c r="B15" s="620" t="s">
        <v>239</v>
      </c>
      <c r="C15" s="621"/>
      <c r="D15" s="621"/>
      <c r="E15" s="621"/>
      <c r="F15" s="621"/>
      <c r="G15" s="621"/>
      <c r="H15" s="621"/>
      <c r="I15" s="621"/>
      <c r="J15" s="621"/>
      <c r="K15" s="621"/>
      <c r="L15" s="621"/>
      <c r="M15" s="621"/>
      <c r="N15" s="621"/>
      <c r="O15" s="621"/>
      <c r="P15" s="621"/>
      <c r="Q15" s="622"/>
      <c r="R15" s="623">
        <v>2163</v>
      </c>
      <c r="S15" s="624"/>
      <c r="T15" s="624"/>
      <c r="U15" s="624"/>
      <c r="V15" s="624"/>
      <c r="W15" s="624"/>
      <c r="X15" s="624"/>
      <c r="Y15" s="625"/>
      <c r="Z15" s="626">
        <v>0</v>
      </c>
      <c r="AA15" s="626"/>
      <c r="AB15" s="626"/>
      <c r="AC15" s="626"/>
      <c r="AD15" s="627">
        <v>2163</v>
      </c>
      <c r="AE15" s="627"/>
      <c r="AF15" s="627"/>
      <c r="AG15" s="627"/>
      <c r="AH15" s="627"/>
      <c r="AI15" s="627"/>
      <c r="AJ15" s="627"/>
      <c r="AK15" s="627"/>
      <c r="AL15" s="628">
        <v>0</v>
      </c>
      <c r="AM15" s="629"/>
      <c r="AN15" s="629"/>
      <c r="AO15" s="630"/>
      <c r="AP15" s="620" t="s">
        <v>240</v>
      </c>
      <c r="AQ15" s="621"/>
      <c r="AR15" s="621"/>
      <c r="AS15" s="621"/>
      <c r="AT15" s="621"/>
      <c r="AU15" s="621"/>
      <c r="AV15" s="621"/>
      <c r="AW15" s="621"/>
      <c r="AX15" s="621"/>
      <c r="AY15" s="621"/>
      <c r="AZ15" s="621"/>
      <c r="BA15" s="621"/>
      <c r="BB15" s="621"/>
      <c r="BC15" s="621"/>
      <c r="BD15" s="621"/>
      <c r="BE15" s="621"/>
      <c r="BF15" s="622"/>
      <c r="BG15" s="623">
        <v>72597</v>
      </c>
      <c r="BH15" s="624"/>
      <c r="BI15" s="624"/>
      <c r="BJ15" s="624"/>
      <c r="BK15" s="624"/>
      <c r="BL15" s="624"/>
      <c r="BM15" s="624"/>
      <c r="BN15" s="625"/>
      <c r="BO15" s="626">
        <v>1.8</v>
      </c>
      <c r="BP15" s="626"/>
      <c r="BQ15" s="626"/>
      <c r="BR15" s="626"/>
      <c r="BS15" s="632" t="s">
        <v>109</v>
      </c>
      <c r="BT15" s="624"/>
      <c r="BU15" s="624"/>
      <c r="BV15" s="624"/>
      <c r="BW15" s="624"/>
      <c r="BX15" s="624"/>
      <c r="BY15" s="624"/>
      <c r="BZ15" s="624"/>
      <c r="CA15" s="624"/>
      <c r="CB15" s="633"/>
      <c r="CD15" s="637" t="s">
        <v>241</v>
      </c>
      <c r="CE15" s="638"/>
      <c r="CF15" s="638"/>
      <c r="CG15" s="638"/>
      <c r="CH15" s="638"/>
      <c r="CI15" s="638"/>
      <c r="CJ15" s="638"/>
      <c r="CK15" s="638"/>
      <c r="CL15" s="638"/>
      <c r="CM15" s="638"/>
      <c r="CN15" s="638"/>
      <c r="CO15" s="638"/>
      <c r="CP15" s="638"/>
      <c r="CQ15" s="639"/>
      <c r="CR15" s="623">
        <v>759907</v>
      </c>
      <c r="CS15" s="624"/>
      <c r="CT15" s="624"/>
      <c r="CU15" s="624"/>
      <c r="CV15" s="624"/>
      <c r="CW15" s="624"/>
      <c r="CX15" s="624"/>
      <c r="CY15" s="625"/>
      <c r="CZ15" s="626">
        <v>13</v>
      </c>
      <c r="DA15" s="626"/>
      <c r="DB15" s="626"/>
      <c r="DC15" s="626"/>
      <c r="DD15" s="632">
        <v>217748</v>
      </c>
      <c r="DE15" s="624"/>
      <c r="DF15" s="624"/>
      <c r="DG15" s="624"/>
      <c r="DH15" s="624"/>
      <c r="DI15" s="624"/>
      <c r="DJ15" s="624"/>
      <c r="DK15" s="624"/>
      <c r="DL15" s="624"/>
      <c r="DM15" s="624"/>
      <c r="DN15" s="624"/>
      <c r="DO15" s="624"/>
      <c r="DP15" s="625"/>
      <c r="DQ15" s="632">
        <v>707487</v>
      </c>
      <c r="DR15" s="624"/>
      <c r="DS15" s="624"/>
      <c r="DT15" s="624"/>
      <c r="DU15" s="624"/>
      <c r="DV15" s="624"/>
      <c r="DW15" s="624"/>
      <c r="DX15" s="624"/>
      <c r="DY15" s="624"/>
      <c r="DZ15" s="624"/>
      <c r="EA15" s="624"/>
      <c r="EB15" s="624"/>
      <c r="EC15" s="633"/>
    </row>
    <row r="16" spans="2:143" ht="11.25" customHeight="1" x14ac:dyDescent="0.15">
      <c r="B16" s="620" t="s">
        <v>242</v>
      </c>
      <c r="C16" s="621"/>
      <c r="D16" s="621"/>
      <c r="E16" s="621"/>
      <c r="F16" s="621"/>
      <c r="G16" s="621"/>
      <c r="H16" s="621"/>
      <c r="I16" s="621"/>
      <c r="J16" s="621"/>
      <c r="K16" s="621"/>
      <c r="L16" s="621"/>
      <c r="M16" s="621"/>
      <c r="N16" s="621"/>
      <c r="O16" s="621"/>
      <c r="P16" s="621"/>
      <c r="Q16" s="622"/>
      <c r="R16" s="623">
        <v>19994</v>
      </c>
      <c r="S16" s="624"/>
      <c r="T16" s="624"/>
      <c r="U16" s="624"/>
      <c r="V16" s="624"/>
      <c r="W16" s="624"/>
      <c r="X16" s="624"/>
      <c r="Y16" s="625"/>
      <c r="Z16" s="626">
        <v>0.3</v>
      </c>
      <c r="AA16" s="626"/>
      <c r="AB16" s="626"/>
      <c r="AC16" s="626"/>
      <c r="AD16" s="627" t="s">
        <v>109</v>
      </c>
      <c r="AE16" s="627"/>
      <c r="AF16" s="627"/>
      <c r="AG16" s="627"/>
      <c r="AH16" s="627"/>
      <c r="AI16" s="627"/>
      <c r="AJ16" s="627"/>
      <c r="AK16" s="627"/>
      <c r="AL16" s="628" t="s">
        <v>109</v>
      </c>
      <c r="AM16" s="629"/>
      <c r="AN16" s="629"/>
      <c r="AO16" s="630"/>
      <c r="AP16" s="620" t="s">
        <v>243</v>
      </c>
      <c r="AQ16" s="621"/>
      <c r="AR16" s="621"/>
      <c r="AS16" s="621"/>
      <c r="AT16" s="621"/>
      <c r="AU16" s="621"/>
      <c r="AV16" s="621"/>
      <c r="AW16" s="621"/>
      <c r="AX16" s="621"/>
      <c r="AY16" s="621"/>
      <c r="AZ16" s="621"/>
      <c r="BA16" s="621"/>
      <c r="BB16" s="621"/>
      <c r="BC16" s="621"/>
      <c r="BD16" s="621"/>
      <c r="BE16" s="621"/>
      <c r="BF16" s="622"/>
      <c r="BG16" s="623" t="s">
        <v>109</v>
      </c>
      <c r="BH16" s="624"/>
      <c r="BI16" s="624"/>
      <c r="BJ16" s="624"/>
      <c r="BK16" s="624"/>
      <c r="BL16" s="624"/>
      <c r="BM16" s="624"/>
      <c r="BN16" s="625"/>
      <c r="BO16" s="626" t="s">
        <v>109</v>
      </c>
      <c r="BP16" s="626"/>
      <c r="BQ16" s="626"/>
      <c r="BR16" s="626"/>
      <c r="BS16" s="632" t="s">
        <v>109</v>
      </c>
      <c r="BT16" s="624"/>
      <c r="BU16" s="624"/>
      <c r="BV16" s="624"/>
      <c r="BW16" s="624"/>
      <c r="BX16" s="624"/>
      <c r="BY16" s="624"/>
      <c r="BZ16" s="624"/>
      <c r="CA16" s="624"/>
      <c r="CB16" s="633"/>
      <c r="CD16" s="637" t="s">
        <v>244</v>
      </c>
      <c r="CE16" s="638"/>
      <c r="CF16" s="638"/>
      <c r="CG16" s="638"/>
      <c r="CH16" s="638"/>
      <c r="CI16" s="638"/>
      <c r="CJ16" s="638"/>
      <c r="CK16" s="638"/>
      <c r="CL16" s="638"/>
      <c r="CM16" s="638"/>
      <c r="CN16" s="638"/>
      <c r="CO16" s="638"/>
      <c r="CP16" s="638"/>
      <c r="CQ16" s="639"/>
      <c r="CR16" s="623" t="s">
        <v>109</v>
      </c>
      <c r="CS16" s="624"/>
      <c r="CT16" s="624"/>
      <c r="CU16" s="624"/>
      <c r="CV16" s="624"/>
      <c r="CW16" s="624"/>
      <c r="CX16" s="624"/>
      <c r="CY16" s="625"/>
      <c r="CZ16" s="626" t="s">
        <v>109</v>
      </c>
      <c r="DA16" s="626"/>
      <c r="DB16" s="626"/>
      <c r="DC16" s="626"/>
      <c r="DD16" s="632" t="s">
        <v>109</v>
      </c>
      <c r="DE16" s="624"/>
      <c r="DF16" s="624"/>
      <c r="DG16" s="624"/>
      <c r="DH16" s="624"/>
      <c r="DI16" s="624"/>
      <c r="DJ16" s="624"/>
      <c r="DK16" s="624"/>
      <c r="DL16" s="624"/>
      <c r="DM16" s="624"/>
      <c r="DN16" s="624"/>
      <c r="DO16" s="624"/>
      <c r="DP16" s="625"/>
      <c r="DQ16" s="632" t="s">
        <v>109</v>
      </c>
      <c r="DR16" s="624"/>
      <c r="DS16" s="624"/>
      <c r="DT16" s="624"/>
      <c r="DU16" s="624"/>
      <c r="DV16" s="624"/>
      <c r="DW16" s="624"/>
      <c r="DX16" s="624"/>
      <c r="DY16" s="624"/>
      <c r="DZ16" s="624"/>
      <c r="EA16" s="624"/>
      <c r="EB16" s="624"/>
      <c r="EC16" s="633"/>
    </row>
    <row r="17" spans="2:133" ht="11.25" customHeight="1" x14ac:dyDescent="0.15">
      <c r="B17" s="620" t="s">
        <v>245</v>
      </c>
      <c r="C17" s="621"/>
      <c r="D17" s="621"/>
      <c r="E17" s="621"/>
      <c r="F17" s="621"/>
      <c r="G17" s="621"/>
      <c r="H17" s="621"/>
      <c r="I17" s="621"/>
      <c r="J17" s="621"/>
      <c r="K17" s="621"/>
      <c r="L17" s="621"/>
      <c r="M17" s="621"/>
      <c r="N17" s="621"/>
      <c r="O17" s="621"/>
      <c r="P17" s="621"/>
      <c r="Q17" s="622"/>
      <c r="R17" s="623" t="s">
        <v>109</v>
      </c>
      <c r="S17" s="624"/>
      <c r="T17" s="624"/>
      <c r="U17" s="624"/>
      <c r="V17" s="624"/>
      <c r="W17" s="624"/>
      <c r="X17" s="624"/>
      <c r="Y17" s="625"/>
      <c r="Z17" s="626" t="s">
        <v>109</v>
      </c>
      <c r="AA17" s="626"/>
      <c r="AB17" s="626"/>
      <c r="AC17" s="626"/>
      <c r="AD17" s="627" t="s">
        <v>109</v>
      </c>
      <c r="AE17" s="627"/>
      <c r="AF17" s="627"/>
      <c r="AG17" s="627"/>
      <c r="AH17" s="627"/>
      <c r="AI17" s="627"/>
      <c r="AJ17" s="627"/>
      <c r="AK17" s="627"/>
      <c r="AL17" s="628" t="s">
        <v>109</v>
      </c>
      <c r="AM17" s="629"/>
      <c r="AN17" s="629"/>
      <c r="AO17" s="630"/>
      <c r="AP17" s="620" t="s">
        <v>246</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247</v>
      </c>
      <c r="CE17" s="638"/>
      <c r="CF17" s="638"/>
      <c r="CG17" s="638"/>
      <c r="CH17" s="638"/>
      <c r="CI17" s="638"/>
      <c r="CJ17" s="638"/>
      <c r="CK17" s="638"/>
      <c r="CL17" s="638"/>
      <c r="CM17" s="638"/>
      <c r="CN17" s="638"/>
      <c r="CO17" s="638"/>
      <c r="CP17" s="638"/>
      <c r="CQ17" s="639"/>
      <c r="CR17" s="623">
        <v>63000</v>
      </c>
      <c r="CS17" s="624"/>
      <c r="CT17" s="624"/>
      <c r="CU17" s="624"/>
      <c r="CV17" s="624"/>
      <c r="CW17" s="624"/>
      <c r="CX17" s="624"/>
      <c r="CY17" s="625"/>
      <c r="CZ17" s="626">
        <v>1.1000000000000001</v>
      </c>
      <c r="DA17" s="626"/>
      <c r="DB17" s="626"/>
      <c r="DC17" s="626"/>
      <c r="DD17" s="632" t="s">
        <v>109</v>
      </c>
      <c r="DE17" s="624"/>
      <c r="DF17" s="624"/>
      <c r="DG17" s="624"/>
      <c r="DH17" s="624"/>
      <c r="DI17" s="624"/>
      <c r="DJ17" s="624"/>
      <c r="DK17" s="624"/>
      <c r="DL17" s="624"/>
      <c r="DM17" s="624"/>
      <c r="DN17" s="624"/>
      <c r="DO17" s="624"/>
      <c r="DP17" s="625"/>
      <c r="DQ17" s="632">
        <v>63000</v>
      </c>
      <c r="DR17" s="624"/>
      <c r="DS17" s="624"/>
      <c r="DT17" s="624"/>
      <c r="DU17" s="624"/>
      <c r="DV17" s="624"/>
      <c r="DW17" s="624"/>
      <c r="DX17" s="624"/>
      <c r="DY17" s="624"/>
      <c r="DZ17" s="624"/>
      <c r="EA17" s="624"/>
      <c r="EB17" s="624"/>
      <c r="EC17" s="633"/>
    </row>
    <row r="18" spans="2:133" ht="11.25" customHeight="1" x14ac:dyDescent="0.15">
      <c r="B18" s="620" t="s">
        <v>248</v>
      </c>
      <c r="C18" s="621"/>
      <c r="D18" s="621"/>
      <c r="E18" s="621"/>
      <c r="F18" s="621"/>
      <c r="G18" s="621"/>
      <c r="H18" s="621"/>
      <c r="I18" s="621"/>
      <c r="J18" s="621"/>
      <c r="K18" s="621"/>
      <c r="L18" s="621"/>
      <c r="M18" s="621"/>
      <c r="N18" s="621"/>
      <c r="O18" s="621"/>
      <c r="P18" s="621"/>
      <c r="Q18" s="622"/>
      <c r="R18" s="623">
        <v>19992</v>
      </c>
      <c r="S18" s="624"/>
      <c r="T18" s="624"/>
      <c r="U18" s="624"/>
      <c r="V18" s="624"/>
      <c r="W18" s="624"/>
      <c r="X18" s="624"/>
      <c r="Y18" s="625"/>
      <c r="Z18" s="626">
        <v>0.3</v>
      </c>
      <c r="AA18" s="626"/>
      <c r="AB18" s="626"/>
      <c r="AC18" s="626"/>
      <c r="AD18" s="627" t="s">
        <v>109</v>
      </c>
      <c r="AE18" s="627"/>
      <c r="AF18" s="627"/>
      <c r="AG18" s="627"/>
      <c r="AH18" s="627"/>
      <c r="AI18" s="627"/>
      <c r="AJ18" s="627"/>
      <c r="AK18" s="627"/>
      <c r="AL18" s="628" t="s">
        <v>109</v>
      </c>
      <c r="AM18" s="629"/>
      <c r="AN18" s="629"/>
      <c r="AO18" s="630"/>
      <c r="AP18" s="620" t="s">
        <v>249</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250</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x14ac:dyDescent="0.15">
      <c r="B19" s="620" t="s">
        <v>251</v>
      </c>
      <c r="C19" s="621"/>
      <c r="D19" s="621"/>
      <c r="E19" s="621"/>
      <c r="F19" s="621"/>
      <c r="G19" s="621"/>
      <c r="H19" s="621"/>
      <c r="I19" s="621"/>
      <c r="J19" s="621"/>
      <c r="K19" s="621"/>
      <c r="L19" s="621"/>
      <c r="M19" s="621"/>
      <c r="N19" s="621"/>
      <c r="O19" s="621"/>
      <c r="P19" s="621"/>
      <c r="Q19" s="622"/>
      <c r="R19" s="623">
        <v>2</v>
      </c>
      <c r="S19" s="624"/>
      <c r="T19" s="624"/>
      <c r="U19" s="624"/>
      <c r="V19" s="624"/>
      <c r="W19" s="624"/>
      <c r="X19" s="624"/>
      <c r="Y19" s="625"/>
      <c r="Z19" s="626">
        <v>0</v>
      </c>
      <c r="AA19" s="626"/>
      <c r="AB19" s="626"/>
      <c r="AC19" s="626"/>
      <c r="AD19" s="627" t="s">
        <v>109</v>
      </c>
      <c r="AE19" s="627"/>
      <c r="AF19" s="627"/>
      <c r="AG19" s="627"/>
      <c r="AH19" s="627"/>
      <c r="AI19" s="627"/>
      <c r="AJ19" s="627"/>
      <c r="AK19" s="627"/>
      <c r="AL19" s="628" t="s">
        <v>109</v>
      </c>
      <c r="AM19" s="629"/>
      <c r="AN19" s="629"/>
      <c r="AO19" s="630"/>
      <c r="AP19" s="620" t="s">
        <v>252</v>
      </c>
      <c r="AQ19" s="621"/>
      <c r="AR19" s="621"/>
      <c r="AS19" s="621"/>
      <c r="AT19" s="621"/>
      <c r="AU19" s="621"/>
      <c r="AV19" s="621"/>
      <c r="AW19" s="621"/>
      <c r="AX19" s="621"/>
      <c r="AY19" s="621"/>
      <c r="AZ19" s="621"/>
      <c r="BA19" s="621"/>
      <c r="BB19" s="621"/>
      <c r="BC19" s="621"/>
      <c r="BD19" s="621"/>
      <c r="BE19" s="621"/>
      <c r="BF19" s="622"/>
      <c r="BG19" s="623">
        <v>8426</v>
      </c>
      <c r="BH19" s="624"/>
      <c r="BI19" s="624"/>
      <c r="BJ19" s="624"/>
      <c r="BK19" s="624"/>
      <c r="BL19" s="624"/>
      <c r="BM19" s="624"/>
      <c r="BN19" s="625"/>
      <c r="BO19" s="626">
        <v>0.2</v>
      </c>
      <c r="BP19" s="626"/>
      <c r="BQ19" s="626"/>
      <c r="BR19" s="626"/>
      <c r="BS19" s="632" t="s">
        <v>109</v>
      </c>
      <c r="BT19" s="624"/>
      <c r="BU19" s="624"/>
      <c r="BV19" s="624"/>
      <c r="BW19" s="624"/>
      <c r="BX19" s="624"/>
      <c r="BY19" s="624"/>
      <c r="BZ19" s="624"/>
      <c r="CA19" s="624"/>
      <c r="CB19" s="633"/>
      <c r="CD19" s="637" t="s">
        <v>253</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x14ac:dyDescent="0.15">
      <c r="B20" s="620" t="s">
        <v>254</v>
      </c>
      <c r="C20" s="621"/>
      <c r="D20" s="621"/>
      <c r="E20" s="621"/>
      <c r="F20" s="621"/>
      <c r="G20" s="621"/>
      <c r="H20" s="621"/>
      <c r="I20" s="621"/>
      <c r="J20" s="621"/>
      <c r="K20" s="621"/>
      <c r="L20" s="621"/>
      <c r="M20" s="621"/>
      <c r="N20" s="621"/>
      <c r="O20" s="621"/>
      <c r="P20" s="621"/>
      <c r="Q20" s="622"/>
      <c r="R20" s="623">
        <v>4542029</v>
      </c>
      <c r="S20" s="624"/>
      <c r="T20" s="624"/>
      <c r="U20" s="624"/>
      <c r="V20" s="624"/>
      <c r="W20" s="624"/>
      <c r="X20" s="624"/>
      <c r="Y20" s="625"/>
      <c r="Z20" s="626">
        <v>70.900000000000006</v>
      </c>
      <c r="AA20" s="626"/>
      <c r="AB20" s="626"/>
      <c r="AC20" s="626"/>
      <c r="AD20" s="627">
        <v>4522035</v>
      </c>
      <c r="AE20" s="627"/>
      <c r="AF20" s="627"/>
      <c r="AG20" s="627"/>
      <c r="AH20" s="627"/>
      <c r="AI20" s="627"/>
      <c r="AJ20" s="627"/>
      <c r="AK20" s="627"/>
      <c r="AL20" s="628">
        <v>99.3</v>
      </c>
      <c r="AM20" s="629"/>
      <c r="AN20" s="629"/>
      <c r="AO20" s="630"/>
      <c r="AP20" s="620" t="s">
        <v>255</v>
      </c>
      <c r="AQ20" s="621"/>
      <c r="AR20" s="621"/>
      <c r="AS20" s="621"/>
      <c r="AT20" s="621"/>
      <c r="AU20" s="621"/>
      <c r="AV20" s="621"/>
      <c r="AW20" s="621"/>
      <c r="AX20" s="621"/>
      <c r="AY20" s="621"/>
      <c r="AZ20" s="621"/>
      <c r="BA20" s="621"/>
      <c r="BB20" s="621"/>
      <c r="BC20" s="621"/>
      <c r="BD20" s="621"/>
      <c r="BE20" s="621"/>
      <c r="BF20" s="622"/>
      <c r="BG20" s="623">
        <v>8426</v>
      </c>
      <c r="BH20" s="624"/>
      <c r="BI20" s="624"/>
      <c r="BJ20" s="624"/>
      <c r="BK20" s="624"/>
      <c r="BL20" s="624"/>
      <c r="BM20" s="624"/>
      <c r="BN20" s="625"/>
      <c r="BO20" s="626">
        <v>0.2</v>
      </c>
      <c r="BP20" s="626"/>
      <c r="BQ20" s="626"/>
      <c r="BR20" s="626"/>
      <c r="BS20" s="632" t="s">
        <v>109</v>
      </c>
      <c r="BT20" s="624"/>
      <c r="BU20" s="624"/>
      <c r="BV20" s="624"/>
      <c r="BW20" s="624"/>
      <c r="BX20" s="624"/>
      <c r="BY20" s="624"/>
      <c r="BZ20" s="624"/>
      <c r="CA20" s="624"/>
      <c r="CB20" s="633"/>
      <c r="CD20" s="637" t="s">
        <v>256</v>
      </c>
      <c r="CE20" s="638"/>
      <c r="CF20" s="638"/>
      <c r="CG20" s="638"/>
      <c r="CH20" s="638"/>
      <c r="CI20" s="638"/>
      <c r="CJ20" s="638"/>
      <c r="CK20" s="638"/>
      <c r="CL20" s="638"/>
      <c r="CM20" s="638"/>
      <c r="CN20" s="638"/>
      <c r="CO20" s="638"/>
      <c r="CP20" s="638"/>
      <c r="CQ20" s="639"/>
      <c r="CR20" s="623">
        <v>5857083</v>
      </c>
      <c r="CS20" s="624"/>
      <c r="CT20" s="624"/>
      <c r="CU20" s="624"/>
      <c r="CV20" s="624"/>
      <c r="CW20" s="624"/>
      <c r="CX20" s="624"/>
      <c r="CY20" s="625"/>
      <c r="CZ20" s="626">
        <v>100</v>
      </c>
      <c r="DA20" s="626"/>
      <c r="DB20" s="626"/>
      <c r="DC20" s="626"/>
      <c r="DD20" s="632">
        <v>1931169</v>
      </c>
      <c r="DE20" s="624"/>
      <c r="DF20" s="624"/>
      <c r="DG20" s="624"/>
      <c r="DH20" s="624"/>
      <c r="DI20" s="624"/>
      <c r="DJ20" s="624"/>
      <c r="DK20" s="624"/>
      <c r="DL20" s="624"/>
      <c r="DM20" s="624"/>
      <c r="DN20" s="624"/>
      <c r="DO20" s="624"/>
      <c r="DP20" s="625"/>
      <c r="DQ20" s="632">
        <v>4804255</v>
      </c>
      <c r="DR20" s="624"/>
      <c r="DS20" s="624"/>
      <c r="DT20" s="624"/>
      <c r="DU20" s="624"/>
      <c r="DV20" s="624"/>
      <c r="DW20" s="624"/>
      <c r="DX20" s="624"/>
      <c r="DY20" s="624"/>
      <c r="DZ20" s="624"/>
      <c r="EA20" s="624"/>
      <c r="EB20" s="624"/>
      <c r="EC20" s="633"/>
    </row>
    <row r="21" spans="2:133" ht="11.25" customHeight="1" x14ac:dyDescent="0.15">
      <c r="B21" s="620" t="s">
        <v>257</v>
      </c>
      <c r="C21" s="621"/>
      <c r="D21" s="621"/>
      <c r="E21" s="621"/>
      <c r="F21" s="621"/>
      <c r="G21" s="621"/>
      <c r="H21" s="621"/>
      <c r="I21" s="621"/>
      <c r="J21" s="621"/>
      <c r="K21" s="621"/>
      <c r="L21" s="621"/>
      <c r="M21" s="621"/>
      <c r="N21" s="621"/>
      <c r="O21" s="621"/>
      <c r="P21" s="621"/>
      <c r="Q21" s="622"/>
      <c r="R21" s="623">
        <v>3191</v>
      </c>
      <c r="S21" s="624"/>
      <c r="T21" s="624"/>
      <c r="U21" s="624"/>
      <c r="V21" s="624"/>
      <c r="W21" s="624"/>
      <c r="X21" s="624"/>
      <c r="Y21" s="625"/>
      <c r="Z21" s="626">
        <v>0</v>
      </c>
      <c r="AA21" s="626"/>
      <c r="AB21" s="626"/>
      <c r="AC21" s="626"/>
      <c r="AD21" s="627">
        <v>3191</v>
      </c>
      <c r="AE21" s="627"/>
      <c r="AF21" s="627"/>
      <c r="AG21" s="627"/>
      <c r="AH21" s="627"/>
      <c r="AI21" s="627"/>
      <c r="AJ21" s="627"/>
      <c r="AK21" s="627"/>
      <c r="AL21" s="628">
        <v>0.1</v>
      </c>
      <c r="AM21" s="629"/>
      <c r="AN21" s="629"/>
      <c r="AO21" s="630"/>
      <c r="AP21" s="640" t="s">
        <v>258</v>
      </c>
      <c r="AQ21" s="641"/>
      <c r="AR21" s="641"/>
      <c r="AS21" s="641"/>
      <c r="AT21" s="641"/>
      <c r="AU21" s="641"/>
      <c r="AV21" s="641"/>
      <c r="AW21" s="641"/>
      <c r="AX21" s="641"/>
      <c r="AY21" s="641"/>
      <c r="AZ21" s="641"/>
      <c r="BA21" s="641"/>
      <c r="BB21" s="641"/>
      <c r="BC21" s="641"/>
      <c r="BD21" s="641"/>
      <c r="BE21" s="641"/>
      <c r="BF21" s="642"/>
      <c r="BG21" s="623">
        <v>8426</v>
      </c>
      <c r="BH21" s="624"/>
      <c r="BI21" s="624"/>
      <c r="BJ21" s="624"/>
      <c r="BK21" s="624"/>
      <c r="BL21" s="624"/>
      <c r="BM21" s="624"/>
      <c r="BN21" s="625"/>
      <c r="BO21" s="626">
        <v>0.2</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259</v>
      </c>
      <c r="C22" s="621"/>
      <c r="D22" s="621"/>
      <c r="E22" s="621"/>
      <c r="F22" s="621"/>
      <c r="G22" s="621"/>
      <c r="H22" s="621"/>
      <c r="I22" s="621"/>
      <c r="J22" s="621"/>
      <c r="K22" s="621"/>
      <c r="L22" s="621"/>
      <c r="M22" s="621"/>
      <c r="N22" s="621"/>
      <c r="O22" s="621"/>
      <c r="P22" s="621"/>
      <c r="Q22" s="622"/>
      <c r="R22" s="623">
        <v>9929</v>
      </c>
      <c r="S22" s="624"/>
      <c r="T22" s="624"/>
      <c r="U22" s="624"/>
      <c r="V22" s="624"/>
      <c r="W22" s="624"/>
      <c r="X22" s="624"/>
      <c r="Y22" s="625"/>
      <c r="Z22" s="626">
        <v>0.2</v>
      </c>
      <c r="AA22" s="626"/>
      <c r="AB22" s="626"/>
      <c r="AC22" s="626"/>
      <c r="AD22" s="627" t="s">
        <v>109</v>
      </c>
      <c r="AE22" s="627"/>
      <c r="AF22" s="627"/>
      <c r="AG22" s="627"/>
      <c r="AH22" s="627"/>
      <c r="AI22" s="627"/>
      <c r="AJ22" s="627"/>
      <c r="AK22" s="627"/>
      <c r="AL22" s="628" t="s">
        <v>109</v>
      </c>
      <c r="AM22" s="629"/>
      <c r="AN22" s="629"/>
      <c r="AO22" s="630"/>
      <c r="AP22" s="640" t="s">
        <v>260</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261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262</v>
      </c>
      <c r="C23" s="621"/>
      <c r="D23" s="621"/>
      <c r="E23" s="621"/>
      <c r="F23" s="621"/>
      <c r="G23" s="621"/>
      <c r="H23" s="621"/>
      <c r="I23" s="621"/>
      <c r="J23" s="621"/>
      <c r="K23" s="621"/>
      <c r="L23" s="621"/>
      <c r="M23" s="621"/>
      <c r="N23" s="621"/>
      <c r="O23" s="621"/>
      <c r="P23" s="621"/>
      <c r="Q23" s="622"/>
      <c r="R23" s="623">
        <v>73812</v>
      </c>
      <c r="S23" s="624"/>
      <c r="T23" s="624"/>
      <c r="U23" s="624"/>
      <c r="V23" s="624"/>
      <c r="W23" s="624"/>
      <c r="X23" s="624"/>
      <c r="Y23" s="625"/>
      <c r="Z23" s="626">
        <v>1.2</v>
      </c>
      <c r="AA23" s="626"/>
      <c r="AB23" s="626"/>
      <c r="AC23" s="626"/>
      <c r="AD23" s="627">
        <v>5194</v>
      </c>
      <c r="AE23" s="627"/>
      <c r="AF23" s="627"/>
      <c r="AG23" s="627"/>
      <c r="AH23" s="627"/>
      <c r="AI23" s="627"/>
      <c r="AJ23" s="627"/>
      <c r="AK23" s="627"/>
      <c r="AL23" s="628">
        <v>0.1</v>
      </c>
      <c r="AM23" s="629"/>
      <c r="AN23" s="629"/>
      <c r="AO23" s="630"/>
      <c r="AP23" s="640" t="s">
        <v>263</v>
      </c>
      <c r="AQ23" s="641"/>
      <c r="AR23" s="641"/>
      <c r="AS23" s="641"/>
      <c r="AT23" s="641"/>
      <c r="AU23" s="641"/>
      <c r="AV23" s="641"/>
      <c r="AW23" s="641"/>
      <c r="AX23" s="641"/>
      <c r="AY23" s="641"/>
      <c r="AZ23" s="641"/>
      <c r="BA23" s="641"/>
      <c r="BB23" s="641"/>
      <c r="BC23" s="641"/>
      <c r="BD23" s="641"/>
      <c r="BE23" s="641"/>
      <c r="BF23" s="642"/>
      <c r="BG23" s="623" t="s">
        <v>109</v>
      </c>
      <c r="BH23" s="624"/>
      <c r="BI23" s="624"/>
      <c r="BJ23" s="624"/>
      <c r="BK23" s="624"/>
      <c r="BL23" s="624"/>
      <c r="BM23" s="624"/>
      <c r="BN23" s="625"/>
      <c r="BO23" s="626" t="s">
        <v>109</v>
      </c>
      <c r="BP23" s="626"/>
      <c r="BQ23" s="626"/>
      <c r="BR23" s="626"/>
      <c r="BS23" s="632" t="s">
        <v>109</v>
      </c>
      <c r="BT23" s="624"/>
      <c r="BU23" s="624"/>
      <c r="BV23" s="624"/>
      <c r="BW23" s="624"/>
      <c r="BX23" s="624"/>
      <c r="BY23" s="624"/>
      <c r="BZ23" s="624"/>
      <c r="CA23" s="624"/>
      <c r="CB23" s="633"/>
      <c r="CD23" s="605" t="s">
        <v>202</v>
      </c>
      <c r="CE23" s="606"/>
      <c r="CF23" s="606"/>
      <c r="CG23" s="606"/>
      <c r="CH23" s="606"/>
      <c r="CI23" s="606"/>
      <c r="CJ23" s="606"/>
      <c r="CK23" s="606"/>
      <c r="CL23" s="606"/>
      <c r="CM23" s="606"/>
      <c r="CN23" s="606"/>
      <c r="CO23" s="606"/>
      <c r="CP23" s="606"/>
      <c r="CQ23" s="607"/>
      <c r="CR23" s="605" t="s">
        <v>264</v>
      </c>
      <c r="CS23" s="606"/>
      <c r="CT23" s="606"/>
      <c r="CU23" s="606"/>
      <c r="CV23" s="606"/>
      <c r="CW23" s="606"/>
      <c r="CX23" s="606"/>
      <c r="CY23" s="607"/>
      <c r="CZ23" s="605" t="s">
        <v>265</v>
      </c>
      <c r="DA23" s="606"/>
      <c r="DB23" s="606"/>
      <c r="DC23" s="607"/>
      <c r="DD23" s="605" t="s">
        <v>266</v>
      </c>
      <c r="DE23" s="606"/>
      <c r="DF23" s="606"/>
      <c r="DG23" s="606"/>
      <c r="DH23" s="606"/>
      <c r="DI23" s="606"/>
      <c r="DJ23" s="606"/>
      <c r="DK23" s="607"/>
      <c r="DL23" s="646" t="s">
        <v>267</v>
      </c>
      <c r="DM23" s="647"/>
      <c r="DN23" s="647"/>
      <c r="DO23" s="647"/>
      <c r="DP23" s="647"/>
      <c r="DQ23" s="647"/>
      <c r="DR23" s="647"/>
      <c r="DS23" s="647"/>
      <c r="DT23" s="647"/>
      <c r="DU23" s="647"/>
      <c r="DV23" s="648"/>
      <c r="DW23" s="605" t="s">
        <v>268</v>
      </c>
      <c r="DX23" s="606"/>
      <c r="DY23" s="606"/>
      <c r="DZ23" s="606"/>
      <c r="EA23" s="606"/>
      <c r="EB23" s="606"/>
      <c r="EC23" s="607"/>
    </row>
    <row r="24" spans="2:133" ht="11.25" customHeight="1" x14ac:dyDescent="0.15">
      <c r="B24" s="620" t="s">
        <v>269</v>
      </c>
      <c r="C24" s="621"/>
      <c r="D24" s="621"/>
      <c r="E24" s="621"/>
      <c r="F24" s="621"/>
      <c r="G24" s="621"/>
      <c r="H24" s="621"/>
      <c r="I24" s="621"/>
      <c r="J24" s="621"/>
      <c r="K24" s="621"/>
      <c r="L24" s="621"/>
      <c r="M24" s="621"/>
      <c r="N24" s="621"/>
      <c r="O24" s="621"/>
      <c r="P24" s="621"/>
      <c r="Q24" s="622"/>
      <c r="R24" s="623">
        <v>2241</v>
      </c>
      <c r="S24" s="624"/>
      <c r="T24" s="624"/>
      <c r="U24" s="624"/>
      <c r="V24" s="624"/>
      <c r="W24" s="624"/>
      <c r="X24" s="624"/>
      <c r="Y24" s="625"/>
      <c r="Z24" s="626">
        <v>0</v>
      </c>
      <c r="AA24" s="626"/>
      <c r="AB24" s="626"/>
      <c r="AC24" s="626"/>
      <c r="AD24" s="627" t="s">
        <v>109</v>
      </c>
      <c r="AE24" s="627"/>
      <c r="AF24" s="627"/>
      <c r="AG24" s="627"/>
      <c r="AH24" s="627"/>
      <c r="AI24" s="627"/>
      <c r="AJ24" s="627"/>
      <c r="AK24" s="627"/>
      <c r="AL24" s="628" t="s">
        <v>109</v>
      </c>
      <c r="AM24" s="629"/>
      <c r="AN24" s="629"/>
      <c r="AO24" s="630"/>
      <c r="AP24" s="640" t="s">
        <v>270</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271</v>
      </c>
      <c r="CE24" s="635"/>
      <c r="CF24" s="635"/>
      <c r="CG24" s="635"/>
      <c r="CH24" s="635"/>
      <c r="CI24" s="635"/>
      <c r="CJ24" s="635"/>
      <c r="CK24" s="635"/>
      <c r="CL24" s="635"/>
      <c r="CM24" s="635"/>
      <c r="CN24" s="635"/>
      <c r="CO24" s="635"/>
      <c r="CP24" s="635"/>
      <c r="CQ24" s="636"/>
      <c r="CR24" s="612">
        <v>1160790</v>
      </c>
      <c r="CS24" s="613"/>
      <c r="CT24" s="613"/>
      <c r="CU24" s="613"/>
      <c r="CV24" s="613"/>
      <c r="CW24" s="613"/>
      <c r="CX24" s="613"/>
      <c r="CY24" s="614"/>
      <c r="CZ24" s="650">
        <v>19.8</v>
      </c>
      <c r="DA24" s="651"/>
      <c r="DB24" s="651"/>
      <c r="DC24" s="652"/>
      <c r="DD24" s="649">
        <v>1025789</v>
      </c>
      <c r="DE24" s="613"/>
      <c r="DF24" s="613"/>
      <c r="DG24" s="613"/>
      <c r="DH24" s="613"/>
      <c r="DI24" s="613"/>
      <c r="DJ24" s="613"/>
      <c r="DK24" s="614"/>
      <c r="DL24" s="649">
        <v>1011117</v>
      </c>
      <c r="DM24" s="613"/>
      <c r="DN24" s="613"/>
      <c r="DO24" s="613"/>
      <c r="DP24" s="613"/>
      <c r="DQ24" s="613"/>
      <c r="DR24" s="613"/>
      <c r="DS24" s="613"/>
      <c r="DT24" s="613"/>
      <c r="DU24" s="613"/>
      <c r="DV24" s="614"/>
      <c r="DW24" s="617">
        <v>22.2</v>
      </c>
      <c r="DX24" s="618"/>
      <c r="DY24" s="618"/>
      <c r="DZ24" s="618"/>
      <c r="EA24" s="618"/>
      <c r="EB24" s="618"/>
      <c r="EC24" s="619"/>
    </row>
    <row r="25" spans="2:133" ht="11.25" customHeight="1" x14ac:dyDescent="0.15">
      <c r="B25" s="620" t="s">
        <v>272</v>
      </c>
      <c r="C25" s="621"/>
      <c r="D25" s="621"/>
      <c r="E25" s="621"/>
      <c r="F25" s="621"/>
      <c r="G25" s="621"/>
      <c r="H25" s="621"/>
      <c r="I25" s="621"/>
      <c r="J25" s="621"/>
      <c r="K25" s="621"/>
      <c r="L25" s="621"/>
      <c r="M25" s="621"/>
      <c r="N25" s="621"/>
      <c r="O25" s="621"/>
      <c r="P25" s="621"/>
      <c r="Q25" s="622"/>
      <c r="R25" s="623">
        <v>650391</v>
      </c>
      <c r="S25" s="624"/>
      <c r="T25" s="624"/>
      <c r="U25" s="624"/>
      <c r="V25" s="624"/>
      <c r="W25" s="624"/>
      <c r="X25" s="624"/>
      <c r="Y25" s="625"/>
      <c r="Z25" s="626">
        <v>10.1</v>
      </c>
      <c r="AA25" s="626"/>
      <c r="AB25" s="626"/>
      <c r="AC25" s="626"/>
      <c r="AD25" s="627" t="s">
        <v>109</v>
      </c>
      <c r="AE25" s="627"/>
      <c r="AF25" s="627"/>
      <c r="AG25" s="627"/>
      <c r="AH25" s="627"/>
      <c r="AI25" s="627"/>
      <c r="AJ25" s="627"/>
      <c r="AK25" s="627"/>
      <c r="AL25" s="628" t="s">
        <v>109</v>
      </c>
      <c r="AM25" s="629"/>
      <c r="AN25" s="629"/>
      <c r="AO25" s="630"/>
      <c r="AP25" s="640" t="s">
        <v>273</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274</v>
      </c>
      <c r="CE25" s="638"/>
      <c r="CF25" s="638"/>
      <c r="CG25" s="638"/>
      <c r="CH25" s="638"/>
      <c r="CI25" s="638"/>
      <c r="CJ25" s="638"/>
      <c r="CK25" s="638"/>
      <c r="CL25" s="638"/>
      <c r="CM25" s="638"/>
      <c r="CN25" s="638"/>
      <c r="CO25" s="638"/>
      <c r="CP25" s="638"/>
      <c r="CQ25" s="639"/>
      <c r="CR25" s="623">
        <v>874495</v>
      </c>
      <c r="CS25" s="655"/>
      <c r="CT25" s="655"/>
      <c r="CU25" s="655"/>
      <c r="CV25" s="655"/>
      <c r="CW25" s="655"/>
      <c r="CX25" s="655"/>
      <c r="CY25" s="656"/>
      <c r="CZ25" s="657">
        <v>14.9</v>
      </c>
      <c r="DA25" s="658"/>
      <c r="DB25" s="658"/>
      <c r="DC25" s="659"/>
      <c r="DD25" s="632">
        <v>867630</v>
      </c>
      <c r="DE25" s="655"/>
      <c r="DF25" s="655"/>
      <c r="DG25" s="655"/>
      <c r="DH25" s="655"/>
      <c r="DI25" s="655"/>
      <c r="DJ25" s="655"/>
      <c r="DK25" s="656"/>
      <c r="DL25" s="632">
        <v>864458</v>
      </c>
      <c r="DM25" s="655"/>
      <c r="DN25" s="655"/>
      <c r="DO25" s="655"/>
      <c r="DP25" s="655"/>
      <c r="DQ25" s="655"/>
      <c r="DR25" s="655"/>
      <c r="DS25" s="655"/>
      <c r="DT25" s="655"/>
      <c r="DU25" s="655"/>
      <c r="DV25" s="656"/>
      <c r="DW25" s="628">
        <v>19</v>
      </c>
      <c r="DX25" s="653"/>
      <c r="DY25" s="653"/>
      <c r="DZ25" s="653"/>
      <c r="EA25" s="653"/>
      <c r="EB25" s="653"/>
      <c r="EC25" s="654"/>
    </row>
    <row r="26" spans="2:133" ht="11.25" customHeight="1" x14ac:dyDescent="0.15">
      <c r="B26" s="660" t="s">
        <v>275</v>
      </c>
      <c r="C26" s="661"/>
      <c r="D26" s="661"/>
      <c r="E26" s="661"/>
      <c r="F26" s="661"/>
      <c r="G26" s="661"/>
      <c r="H26" s="661"/>
      <c r="I26" s="661"/>
      <c r="J26" s="661"/>
      <c r="K26" s="661"/>
      <c r="L26" s="661"/>
      <c r="M26" s="661"/>
      <c r="N26" s="661"/>
      <c r="O26" s="661"/>
      <c r="P26" s="661"/>
      <c r="Q26" s="662"/>
      <c r="R26" s="623" t="s">
        <v>109</v>
      </c>
      <c r="S26" s="624"/>
      <c r="T26" s="624"/>
      <c r="U26" s="624"/>
      <c r="V26" s="624"/>
      <c r="W26" s="624"/>
      <c r="X26" s="624"/>
      <c r="Y26" s="625"/>
      <c r="Z26" s="626" t="s">
        <v>109</v>
      </c>
      <c r="AA26" s="626"/>
      <c r="AB26" s="626"/>
      <c r="AC26" s="626"/>
      <c r="AD26" s="627" t="s">
        <v>109</v>
      </c>
      <c r="AE26" s="627"/>
      <c r="AF26" s="627"/>
      <c r="AG26" s="627"/>
      <c r="AH26" s="627"/>
      <c r="AI26" s="627"/>
      <c r="AJ26" s="627"/>
      <c r="AK26" s="627"/>
      <c r="AL26" s="628" t="s">
        <v>109</v>
      </c>
      <c r="AM26" s="629"/>
      <c r="AN26" s="629"/>
      <c r="AO26" s="630"/>
      <c r="AP26" s="640" t="s">
        <v>276</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277</v>
      </c>
      <c r="CE26" s="638"/>
      <c r="CF26" s="638"/>
      <c r="CG26" s="638"/>
      <c r="CH26" s="638"/>
      <c r="CI26" s="638"/>
      <c r="CJ26" s="638"/>
      <c r="CK26" s="638"/>
      <c r="CL26" s="638"/>
      <c r="CM26" s="638"/>
      <c r="CN26" s="638"/>
      <c r="CO26" s="638"/>
      <c r="CP26" s="638"/>
      <c r="CQ26" s="639"/>
      <c r="CR26" s="623">
        <v>505095</v>
      </c>
      <c r="CS26" s="624"/>
      <c r="CT26" s="624"/>
      <c r="CU26" s="624"/>
      <c r="CV26" s="624"/>
      <c r="CW26" s="624"/>
      <c r="CX26" s="624"/>
      <c r="CY26" s="625"/>
      <c r="CZ26" s="657">
        <v>8.6</v>
      </c>
      <c r="DA26" s="658"/>
      <c r="DB26" s="658"/>
      <c r="DC26" s="659"/>
      <c r="DD26" s="632">
        <v>503940</v>
      </c>
      <c r="DE26" s="624"/>
      <c r="DF26" s="624"/>
      <c r="DG26" s="624"/>
      <c r="DH26" s="624"/>
      <c r="DI26" s="624"/>
      <c r="DJ26" s="624"/>
      <c r="DK26" s="625"/>
      <c r="DL26" s="632" t="s">
        <v>208</v>
      </c>
      <c r="DM26" s="624"/>
      <c r="DN26" s="624"/>
      <c r="DO26" s="624"/>
      <c r="DP26" s="624"/>
      <c r="DQ26" s="624"/>
      <c r="DR26" s="624"/>
      <c r="DS26" s="624"/>
      <c r="DT26" s="624"/>
      <c r="DU26" s="624"/>
      <c r="DV26" s="625"/>
      <c r="DW26" s="628" t="s">
        <v>208</v>
      </c>
      <c r="DX26" s="653"/>
      <c r="DY26" s="653"/>
      <c r="DZ26" s="653"/>
      <c r="EA26" s="653"/>
      <c r="EB26" s="653"/>
      <c r="EC26" s="654"/>
    </row>
    <row r="27" spans="2:133" ht="11.25" customHeight="1" x14ac:dyDescent="0.15">
      <c r="B27" s="620" t="s">
        <v>278</v>
      </c>
      <c r="C27" s="621"/>
      <c r="D27" s="621"/>
      <c r="E27" s="621"/>
      <c r="F27" s="621"/>
      <c r="G27" s="621"/>
      <c r="H27" s="621"/>
      <c r="I27" s="621"/>
      <c r="J27" s="621"/>
      <c r="K27" s="621"/>
      <c r="L27" s="621"/>
      <c r="M27" s="621"/>
      <c r="N27" s="621"/>
      <c r="O27" s="621"/>
      <c r="P27" s="621"/>
      <c r="Q27" s="622"/>
      <c r="R27" s="623">
        <v>119003</v>
      </c>
      <c r="S27" s="624"/>
      <c r="T27" s="624"/>
      <c r="U27" s="624"/>
      <c r="V27" s="624"/>
      <c r="W27" s="624"/>
      <c r="X27" s="624"/>
      <c r="Y27" s="625"/>
      <c r="Z27" s="626">
        <v>1.9</v>
      </c>
      <c r="AA27" s="626"/>
      <c r="AB27" s="626"/>
      <c r="AC27" s="626"/>
      <c r="AD27" s="627" t="s">
        <v>109</v>
      </c>
      <c r="AE27" s="627"/>
      <c r="AF27" s="627"/>
      <c r="AG27" s="627"/>
      <c r="AH27" s="627"/>
      <c r="AI27" s="627"/>
      <c r="AJ27" s="627"/>
      <c r="AK27" s="627"/>
      <c r="AL27" s="628" t="s">
        <v>109</v>
      </c>
      <c r="AM27" s="629"/>
      <c r="AN27" s="629"/>
      <c r="AO27" s="630"/>
      <c r="AP27" s="620" t="s">
        <v>279</v>
      </c>
      <c r="AQ27" s="621"/>
      <c r="AR27" s="621"/>
      <c r="AS27" s="621"/>
      <c r="AT27" s="621"/>
      <c r="AU27" s="621"/>
      <c r="AV27" s="621"/>
      <c r="AW27" s="621"/>
      <c r="AX27" s="621"/>
      <c r="AY27" s="621"/>
      <c r="AZ27" s="621"/>
      <c r="BA27" s="621"/>
      <c r="BB27" s="621"/>
      <c r="BC27" s="621"/>
      <c r="BD27" s="621"/>
      <c r="BE27" s="621"/>
      <c r="BF27" s="622"/>
      <c r="BG27" s="623">
        <v>4022541</v>
      </c>
      <c r="BH27" s="624"/>
      <c r="BI27" s="624"/>
      <c r="BJ27" s="624"/>
      <c r="BK27" s="624"/>
      <c r="BL27" s="624"/>
      <c r="BM27" s="624"/>
      <c r="BN27" s="625"/>
      <c r="BO27" s="626">
        <v>100</v>
      </c>
      <c r="BP27" s="626"/>
      <c r="BQ27" s="626"/>
      <c r="BR27" s="626"/>
      <c r="BS27" s="632" t="s">
        <v>109</v>
      </c>
      <c r="BT27" s="624"/>
      <c r="BU27" s="624"/>
      <c r="BV27" s="624"/>
      <c r="BW27" s="624"/>
      <c r="BX27" s="624"/>
      <c r="BY27" s="624"/>
      <c r="BZ27" s="624"/>
      <c r="CA27" s="624"/>
      <c r="CB27" s="633"/>
      <c r="CD27" s="637" t="s">
        <v>280</v>
      </c>
      <c r="CE27" s="638"/>
      <c r="CF27" s="638"/>
      <c r="CG27" s="638"/>
      <c r="CH27" s="638"/>
      <c r="CI27" s="638"/>
      <c r="CJ27" s="638"/>
      <c r="CK27" s="638"/>
      <c r="CL27" s="638"/>
      <c r="CM27" s="638"/>
      <c r="CN27" s="638"/>
      <c r="CO27" s="638"/>
      <c r="CP27" s="638"/>
      <c r="CQ27" s="639"/>
      <c r="CR27" s="623">
        <v>223295</v>
      </c>
      <c r="CS27" s="655"/>
      <c r="CT27" s="655"/>
      <c r="CU27" s="655"/>
      <c r="CV27" s="655"/>
      <c r="CW27" s="655"/>
      <c r="CX27" s="655"/>
      <c r="CY27" s="656"/>
      <c r="CZ27" s="657">
        <v>3.8</v>
      </c>
      <c r="DA27" s="658"/>
      <c r="DB27" s="658"/>
      <c r="DC27" s="659"/>
      <c r="DD27" s="632">
        <v>95159</v>
      </c>
      <c r="DE27" s="655"/>
      <c r="DF27" s="655"/>
      <c r="DG27" s="655"/>
      <c r="DH27" s="655"/>
      <c r="DI27" s="655"/>
      <c r="DJ27" s="655"/>
      <c r="DK27" s="656"/>
      <c r="DL27" s="632">
        <v>83659</v>
      </c>
      <c r="DM27" s="655"/>
      <c r="DN27" s="655"/>
      <c r="DO27" s="655"/>
      <c r="DP27" s="655"/>
      <c r="DQ27" s="655"/>
      <c r="DR27" s="655"/>
      <c r="DS27" s="655"/>
      <c r="DT27" s="655"/>
      <c r="DU27" s="655"/>
      <c r="DV27" s="656"/>
      <c r="DW27" s="628">
        <v>1.8</v>
      </c>
      <c r="DX27" s="653"/>
      <c r="DY27" s="653"/>
      <c r="DZ27" s="653"/>
      <c r="EA27" s="653"/>
      <c r="EB27" s="653"/>
      <c r="EC27" s="654"/>
    </row>
    <row r="28" spans="2:133" ht="11.25" customHeight="1" x14ac:dyDescent="0.15">
      <c r="B28" s="620" t="s">
        <v>281</v>
      </c>
      <c r="C28" s="621"/>
      <c r="D28" s="621"/>
      <c r="E28" s="621"/>
      <c r="F28" s="621"/>
      <c r="G28" s="621"/>
      <c r="H28" s="621"/>
      <c r="I28" s="621"/>
      <c r="J28" s="621"/>
      <c r="K28" s="621"/>
      <c r="L28" s="621"/>
      <c r="M28" s="621"/>
      <c r="N28" s="621"/>
      <c r="O28" s="621"/>
      <c r="P28" s="621"/>
      <c r="Q28" s="622"/>
      <c r="R28" s="623">
        <v>92176</v>
      </c>
      <c r="S28" s="624"/>
      <c r="T28" s="624"/>
      <c r="U28" s="624"/>
      <c r="V28" s="624"/>
      <c r="W28" s="624"/>
      <c r="X28" s="624"/>
      <c r="Y28" s="625"/>
      <c r="Z28" s="626">
        <v>1.4</v>
      </c>
      <c r="AA28" s="626"/>
      <c r="AB28" s="626"/>
      <c r="AC28" s="626"/>
      <c r="AD28" s="627">
        <v>20581</v>
      </c>
      <c r="AE28" s="627"/>
      <c r="AF28" s="627"/>
      <c r="AG28" s="627"/>
      <c r="AH28" s="627"/>
      <c r="AI28" s="627"/>
      <c r="AJ28" s="627"/>
      <c r="AK28" s="627"/>
      <c r="AL28" s="628">
        <v>0.5</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282</v>
      </c>
      <c r="CE28" s="638"/>
      <c r="CF28" s="638"/>
      <c r="CG28" s="638"/>
      <c r="CH28" s="638"/>
      <c r="CI28" s="638"/>
      <c r="CJ28" s="638"/>
      <c r="CK28" s="638"/>
      <c r="CL28" s="638"/>
      <c r="CM28" s="638"/>
      <c r="CN28" s="638"/>
      <c r="CO28" s="638"/>
      <c r="CP28" s="638"/>
      <c r="CQ28" s="639"/>
      <c r="CR28" s="623">
        <v>63000</v>
      </c>
      <c r="CS28" s="624"/>
      <c r="CT28" s="624"/>
      <c r="CU28" s="624"/>
      <c r="CV28" s="624"/>
      <c r="CW28" s="624"/>
      <c r="CX28" s="624"/>
      <c r="CY28" s="625"/>
      <c r="CZ28" s="657">
        <v>1.1000000000000001</v>
      </c>
      <c r="DA28" s="658"/>
      <c r="DB28" s="658"/>
      <c r="DC28" s="659"/>
      <c r="DD28" s="632">
        <v>63000</v>
      </c>
      <c r="DE28" s="624"/>
      <c r="DF28" s="624"/>
      <c r="DG28" s="624"/>
      <c r="DH28" s="624"/>
      <c r="DI28" s="624"/>
      <c r="DJ28" s="624"/>
      <c r="DK28" s="625"/>
      <c r="DL28" s="632">
        <v>63000</v>
      </c>
      <c r="DM28" s="624"/>
      <c r="DN28" s="624"/>
      <c r="DO28" s="624"/>
      <c r="DP28" s="624"/>
      <c r="DQ28" s="624"/>
      <c r="DR28" s="624"/>
      <c r="DS28" s="624"/>
      <c r="DT28" s="624"/>
      <c r="DU28" s="624"/>
      <c r="DV28" s="625"/>
      <c r="DW28" s="628">
        <v>1.4</v>
      </c>
      <c r="DX28" s="653"/>
      <c r="DY28" s="653"/>
      <c r="DZ28" s="653"/>
      <c r="EA28" s="653"/>
      <c r="EB28" s="653"/>
      <c r="EC28" s="654"/>
    </row>
    <row r="29" spans="2:133" ht="11.25" customHeight="1" x14ac:dyDescent="0.15">
      <c r="B29" s="620" t="s">
        <v>283</v>
      </c>
      <c r="C29" s="621"/>
      <c r="D29" s="621"/>
      <c r="E29" s="621"/>
      <c r="F29" s="621"/>
      <c r="G29" s="621"/>
      <c r="H29" s="621"/>
      <c r="I29" s="621"/>
      <c r="J29" s="621"/>
      <c r="K29" s="621"/>
      <c r="L29" s="621"/>
      <c r="M29" s="621"/>
      <c r="N29" s="621"/>
      <c r="O29" s="621"/>
      <c r="P29" s="621"/>
      <c r="Q29" s="622"/>
      <c r="R29" s="623">
        <v>50</v>
      </c>
      <c r="S29" s="624"/>
      <c r="T29" s="624"/>
      <c r="U29" s="624"/>
      <c r="V29" s="624"/>
      <c r="W29" s="624"/>
      <c r="X29" s="624"/>
      <c r="Y29" s="625"/>
      <c r="Z29" s="626">
        <v>0</v>
      </c>
      <c r="AA29" s="626"/>
      <c r="AB29" s="626"/>
      <c r="AC29" s="626"/>
      <c r="AD29" s="627" t="s">
        <v>109</v>
      </c>
      <c r="AE29" s="627"/>
      <c r="AF29" s="627"/>
      <c r="AG29" s="627"/>
      <c r="AH29" s="627"/>
      <c r="AI29" s="627"/>
      <c r="AJ29" s="627"/>
      <c r="AK29" s="627"/>
      <c r="AL29" s="628" t="s">
        <v>109</v>
      </c>
      <c r="AM29" s="629"/>
      <c r="AN29" s="629"/>
      <c r="AO29" s="630"/>
      <c r="AP29" s="602" t="s">
        <v>202</v>
      </c>
      <c r="AQ29" s="603"/>
      <c r="AR29" s="603"/>
      <c r="AS29" s="603"/>
      <c r="AT29" s="603"/>
      <c r="AU29" s="603"/>
      <c r="AV29" s="603"/>
      <c r="AW29" s="603"/>
      <c r="AX29" s="603"/>
      <c r="AY29" s="603"/>
      <c r="AZ29" s="603"/>
      <c r="BA29" s="603"/>
      <c r="BB29" s="603"/>
      <c r="BC29" s="603"/>
      <c r="BD29" s="603"/>
      <c r="BE29" s="603"/>
      <c r="BF29" s="604"/>
      <c r="BG29" s="602" t="s">
        <v>284</v>
      </c>
      <c r="BH29" s="664"/>
      <c r="BI29" s="664"/>
      <c r="BJ29" s="664"/>
      <c r="BK29" s="664"/>
      <c r="BL29" s="664"/>
      <c r="BM29" s="664"/>
      <c r="BN29" s="664"/>
      <c r="BO29" s="664"/>
      <c r="BP29" s="664"/>
      <c r="BQ29" s="665"/>
      <c r="BR29" s="602" t="s">
        <v>285</v>
      </c>
      <c r="BS29" s="664"/>
      <c r="BT29" s="664"/>
      <c r="BU29" s="664"/>
      <c r="BV29" s="664"/>
      <c r="BW29" s="664"/>
      <c r="BX29" s="664"/>
      <c r="BY29" s="664"/>
      <c r="BZ29" s="664"/>
      <c r="CA29" s="664"/>
      <c r="CB29" s="665"/>
      <c r="CD29" s="684" t="s">
        <v>286</v>
      </c>
      <c r="CE29" s="685"/>
      <c r="CF29" s="637" t="s">
        <v>287</v>
      </c>
      <c r="CG29" s="638"/>
      <c r="CH29" s="638"/>
      <c r="CI29" s="638"/>
      <c r="CJ29" s="638"/>
      <c r="CK29" s="638"/>
      <c r="CL29" s="638"/>
      <c r="CM29" s="638"/>
      <c r="CN29" s="638"/>
      <c r="CO29" s="638"/>
      <c r="CP29" s="638"/>
      <c r="CQ29" s="639"/>
      <c r="CR29" s="623">
        <v>63000</v>
      </c>
      <c r="CS29" s="655"/>
      <c r="CT29" s="655"/>
      <c r="CU29" s="655"/>
      <c r="CV29" s="655"/>
      <c r="CW29" s="655"/>
      <c r="CX29" s="655"/>
      <c r="CY29" s="656"/>
      <c r="CZ29" s="657">
        <v>1.1000000000000001</v>
      </c>
      <c r="DA29" s="658"/>
      <c r="DB29" s="658"/>
      <c r="DC29" s="659"/>
      <c r="DD29" s="632">
        <v>63000</v>
      </c>
      <c r="DE29" s="655"/>
      <c r="DF29" s="655"/>
      <c r="DG29" s="655"/>
      <c r="DH29" s="655"/>
      <c r="DI29" s="655"/>
      <c r="DJ29" s="655"/>
      <c r="DK29" s="656"/>
      <c r="DL29" s="632">
        <v>63000</v>
      </c>
      <c r="DM29" s="655"/>
      <c r="DN29" s="655"/>
      <c r="DO29" s="655"/>
      <c r="DP29" s="655"/>
      <c r="DQ29" s="655"/>
      <c r="DR29" s="655"/>
      <c r="DS29" s="655"/>
      <c r="DT29" s="655"/>
      <c r="DU29" s="655"/>
      <c r="DV29" s="656"/>
      <c r="DW29" s="628">
        <v>1.4</v>
      </c>
      <c r="DX29" s="653"/>
      <c r="DY29" s="653"/>
      <c r="DZ29" s="653"/>
      <c r="EA29" s="653"/>
      <c r="EB29" s="653"/>
      <c r="EC29" s="654"/>
    </row>
    <row r="30" spans="2:133" ht="11.25" customHeight="1" x14ac:dyDescent="0.15">
      <c r="B30" s="620" t="s">
        <v>288</v>
      </c>
      <c r="C30" s="621"/>
      <c r="D30" s="621"/>
      <c r="E30" s="621"/>
      <c r="F30" s="621"/>
      <c r="G30" s="621"/>
      <c r="H30" s="621"/>
      <c r="I30" s="621"/>
      <c r="J30" s="621"/>
      <c r="K30" s="621"/>
      <c r="L30" s="621"/>
      <c r="M30" s="621"/>
      <c r="N30" s="621"/>
      <c r="O30" s="621"/>
      <c r="P30" s="621"/>
      <c r="Q30" s="622"/>
      <c r="R30" s="623">
        <v>521036</v>
      </c>
      <c r="S30" s="624"/>
      <c r="T30" s="624"/>
      <c r="U30" s="624"/>
      <c r="V30" s="624"/>
      <c r="W30" s="624"/>
      <c r="X30" s="624"/>
      <c r="Y30" s="625"/>
      <c r="Z30" s="626">
        <v>8.1</v>
      </c>
      <c r="AA30" s="626"/>
      <c r="AB30" s="626"/>
      <c r="AC30" s="626"/>
      <c r="AD30" s="627" t="s">
        <v>109</v>
      </c>
      <c r="AE30" s="627"/>
      <c r="AF30" s="627"/>
      <c r="AG30" s="627"/>
      <c r="AH30" s="627"/>
      <c r="AI30" s="627"/>
      <c r="AJ30" s="627"/>
      <c r="AK30" s="627"/>
      <c r="AL30" s="628" t="s">
        <v>109</v>
      </c>
      <c r="AM30" s="629"/>
      <c r="AN30" s="629"/>
      <c r="AO30" s="630"/>
      <c r="AP30" s="669" t="s">
        <v>289</v>
      </c>
      <c r="AQ30" s="670"/>
      <c r="AR30" s="670"/>
      <c r="AS30" s="670"/>
      <c r="AT30" s="675" t="s">
        <v>290</v>
      </c>
      <c r="AU30" s="182"/>
      <c r="AV30" s="182"/>
      <c r="AW30" s="182"/>
      <c r="AX30" s="609" t="s">
        <v>168</v>
      </c>
      <c r="AY30" s="610"/>
      <c r="AZ30" s="610"/>
      <c r="BA30" s="610"/>
      <c r="BB30" s="610"/>
      <c r="BC30" s="610"/>
      <c r="BD30" s="610"/>
      <c r="BE30" s="610"/>
      <c r="BF30" s="611"/>
      <c r="BG30" s="681">
        <v>100</v>
      </c>
      <c r="BH30" s="682"/>
      <c r="BI30" s="682"/>
      <c r="BJ30" s="682"/>
      <c r="BK30" s="682"/>
      <c r="BL30" s="682"/>
      <c r="BM30" s="618">
        <v>99.9</v>
      </c>
      <c r="BN30" s="682"/>
      <c r="BO30" s="682"/>
      <c r="BP30" s="682"/>
      <c r="BQ30" s="683"/>
      <c r="BR30" s="681">
        <v>99.9</v>
      </c>
      <c r="BS30" s="682"/>
      <c r="BT30" s="682"/>
      <c r="BU30" s="682"/>
      <c r="BV30" s="682"/>
      <c r="BW30" s="682"/>
      <c r="BX30" s="618">
        <v>99.8</v>
      </c>
      <c r="BY30" s="682"/>
      <c r="BZ30" s="682"/>
      <c r="CA30" s="682"/>
      <c r="CB30" s="683"/>
      <c r="CD30" s="686"/>
      <c r="CE30" s="687"/>
      <c r="CF30" s="637" t="s">
        <v>291</v>
      </c>
      <c r="CG30" s="638"/>
      <c r="CH30" s="638"/>
      <c r="CI30" s="638"/>
      <c r="CJ30" s="638"/>
      <c r="CK30" s="638"/>
      <c r="CL30" s="638"/>
      <c r="CM30" s="638"/>
      <c r="CN30" s="638"/>
      <c r="CO30" s="638"/>
      <c r="CP30" s="638"/>
      <c r="CQ30" s="639"/>
      <c r="CR30" s="623">
        <v>59736</v>
      </c>
      <c r="CS30" s="624"/>
      <c r="CT30" s="624"/>
      <c r="CU30" s="624"/>
      <c r="CV30" s="624"/>
      <c r="CW30" s="624"/>
      <c r="CX30" s="624"/>
      <c r="CY30" s="625"/>
      <c r="CZ30" s="657">
        <v>1</v>
      </c>
      <c r="DA30" s="658"/>
      <c r="DB30" s="658"/>
      <c r="DC30" s="659"/>
      <c r="DD30" s="632">
        <v>59736</v>
      </c>
      <c r="DE30" s="624"/>
      <c r="DF30" s="624"/>
      <c r="DG30" s="624"/>
      <c r="DH30" s="624"/>
      <c r="DI30" s="624"/>
      <c r="DJ30" s="624"/>
      <c r="DK30" s="625"/>
      <c r="DL30" s="632">
        <v>59736</v>
      </c>
      <c r="DM30" s="624"/>
      <c r="DN30" s="624"/>
      <c r="DO30" s="624"/>
      <c r="DP30" s="624"/>
      <c r="DQ30" s="624"/>
      <c r="DR30" s="624"/>
      <c r="DS30" s="624"/>
      <c r="DT30" s="624"/>
      <c r="DU30" s="624"/>
      <c r="DV30" s="625"/>
      <c r="DW30" s="628">
        <v>1.3</v>
      </c>
      <c r="DX30" s="653"/>
      <c r="DY30" s="653"/>
      <c r="DZ30" s="653"/>
      <c r="EA30" s="653"/>
      <c r="EB30" s="653"/>
      <c r="EC30" s="654"/>
    </row>
    <row r="31" spans="2:133" ht="11.25" customHeight="1" x14ac:dyDescent="0.15">
      <c r="B31" s="620" t="s">
        <v>292</v>
      </c>
      <c r="C31" s="621"/>
      <c r="D31" s="621"/>
      <c r="E31" s="621"/>
      <c r="F31" s="621"/>
      <c r="G31" s="621"/>
      <c r="H31" s="621"/>
      <c r="I31" s="621"/>
      <c r="J31" s="621"/>
      <c r="K31" s="621"/>
      <c r="L31" s="621"/>
      <c r="M31" s="621"/>
      <c r="N31" s="621"/>
      <c r="O31" s="621"/>
      <c r="P31" s="621"/>
      <c r="Q31" s="622"/>
      <c r="R31" s="623">
        <v>324679</v>
      </c>
      <c r="S31" s="624"/>
      <c r="T31" s="624"/>
      <c r="U31" s="624"/>
      <c r="V31" s="624"/>
      <c r="W31" s="624"/>
      <c r="X31" s="624"/>
      <c r="Y31" s="625"/>
      <c r="Z31" s="626">
        <v>5.0999999999999996</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293</v>
      </c>
      <c r="AV31" s="181"/>
      <c r="AW31" s="181"/>
      <c r="AX31" s="620" t="s">
        <v>294</v>
      </c>
      <c r="AY31" s="621"/>
      <c r="AZ31" s="621"/>
      <c r="BA31" s="621"/>
      <c r="BB31" s="621"/>
      <c r="BC31" s="621"/>
      <c r="BD31" s="621"/>
      <c r="BE31" s="621"/>
      <c r="BF31" s="622"/>
      <c r="BG31" s="678">
        <v>99.9</v>
      </c>
      <c r="BH31" s="655"/>
      <c r="BI31" s="655"/>
      <c r="BJ31" s="655"/>
      <c r="BK31" s="655"/>
      <c r="BL31" s="655"/>
      <c r="BM31" s="629">
        <v>99.8</v>
      </c>
      <c r="BN31" s="679"/>
      <c r="BO31" s="679"/>
      <c r="BP31" s="679"/>
      <c r="BQ31" s="680"/>
      <c r="BR31" s="678">
        <v>99.9</v>
      </c>
      <c r="BS31" s="655"/>
      <c r="BT31" s="655"/>
      <c r="BU31" s="655"/>
      <c r="BV31" s="655"/>
      <c r="BW31" s="655"/>
      <c r="BX31" s="629">
        <v>99.7</v>
      </c>
      <c r="BY31" s="679"/>
      <c r="BZ31" s="679"/>
      <c r="CA31" s="679"/>
      <c r="CB31" s="680"/>
      <c r="CD31" s="686"/>
      <c r="CE31" s="687"/>
      <c r="CF31" s="637" t="s">
        <v>295</v>
      </c>
      <c r="CG31" s="638"/>
      <c r="CH31" s="638"/>
      <c r="CI31" s="638"/>
      <c r="CJ31" s="638"/>
      <c r="CK31" s="638"/>
      <c r="CL31" s="638"/>
      <c r="CM31" s="638"/>
      <c r="CN31" s="638"/>
      <c r="CO31" s="638"/>
      <c r="CP31" s="638"/>
      <c r="CQ31" s="639"/>
      <c r="CR31" s="623">
        <v>3264</v>
      </c>
      <c r="CS31" s="655"/>
      <c r="CT31" s="655"/>
      <c r="CU31" s="655"/>
      <c r="CV31" s="655"/>
      <c r="CW31" s="655"/>
      <c r="CX31" s="655"/>
      <c r="CY31" s="656"/>
      <c r="CZ31" s="657">
        <v>0.1</v>
      </c>
      <c r="DA31" s="658"/>
      <c r="DB31" s="658"/>
      <c r="DC31" s="659"/>
      <c r="DD31" s="632">
        <v>3264</v>
      </c>
      <c r="DE31" s="655"/>
      <c r="DF31" s="655"/>
      <c r="DG31" s="655"/>
      <c r="DH31" s="655"/>
      <c r="DI31" s="655"/>
      <c r="DJ31" s="655"/>
      <c r="DK31" s="656"/>
      <c r="DL31" s="632">
        <v>3264</v>
      </c>
      <c r="DM31" s="655"/>
      <c r="DN31" s="655"/>
      <c r="DO31" s="655"/>
      <c r="DP31" s="655"/>
      <c r="DQ31" s="655"/>
      <c r="DR31" s="655"/>
      <c r="DS31" s="655"/>
      <c r="DT31" s="655"/>
      <c r="DU31" s="655"/>
      <c r="DV31" s="656"/>
      <c r="DW31" s="628">
        <v>0.1</v>
      </c>
      <c r="DX31" s="653"/>
      <c r="DY31" s="653"/>
      <c r="DZ31" s="653"/>
      <c r="EA31" s="653"/>
      <c r="EB31" s="653"/>
      <c r="EC31" s="654"/>
    </row>
    <row r="32" spans="2:133" ht="11.25" customHeight="1" x14ac:dyDescent="0.15">
      <c r="B32" s="620" t="s">
        <v>296</v>
      </c>
      <c r="C32" s="621"/>
      <c r="D32" s="621"/>
      <c r="E32" s="621"/>
      <c r="F32" s="621"/>
      <c r="G32" s="621"/>
      <c r="H32" s="621"/>
      <c r="I32" s="621"/>
      <c r="J32" s="621"/>
      <c r="K32" s="621"/>
      <c r="L32" s="621"/>
      <c r="M32" s="621"/>
      <c r="N32" s="621"/>
      <c r="O32" s="621"/>
      <c r="P32" s="621"/>
      <c r="Q32" s="622"/>
      <c r="R32" s="623">
        <v>70025</v>
      </c>
      <c r="S32" s="624"/>
      <c r="T32" s="624"/>
      <c r="U32" s="624"/>
      <c r="V32" s="624"/>
      <c r="W32" s="624"/>
      <c r="X32" s="624"/>
      <c r="Y32" s="625"/>
      <c r="Z32" s="626">
        <v>1.1000000000000001</v>
      </c>
      <c r="AA32" s="626"/>
      <c r="AB32" s="626"/>
      <c r="AC32" s="626"/>
      <c r="AD32" s="627">
        <v>1232</v>
      </c>
      <c r="AE32" s="627"/>
      <c r="AF32" s="627"/>
      <c r="AG32" s="627"/>
      <c r="AH32" s="627"/>
      <c r="AI32" s="627"/>
      <c r="AJ32" s="627"/>
      <c r="AK32" s="627"/>
      <c r="AL32" s="628">
        <v>0</v>
      </c>
      <c r="AM32" s="629"/>
      <c r="AN32" s="629"/>
      <c r="AO32" s="630"/>
      <c r="AP32" s="673"/>
      <c r="AQ32" s="674"/>
      <c r="AR32" s="674"/>
      <c r="AS32" s="674"/>
      <c r="AT32" s="677"/>
      <c r="AU32" s="183"/>
      <c r="AV32" s="183"/>
      <c r="AW32" s="183"/>
      <c r="AX32" s="666" t="s">
        <v>297</v>
      </c>
      <c r="AY32" s="667"/>
      <c r="AZ32" s="667"/>
      <c r="BA32" s="667"/>
      <c r="BB32" s="667"/>
      <c r="BC32" s="667"/>
      <c r="BD32" s="667"/>
      <c r="BE32" s="667"/>
      <c r="BF32" s="668"/>
      <c r="BG32" s="690">
        <v>100</v>
      </c>
      <c r="BH32" s="691"/>
      <c r="BI32" s="691"/>
      <c r="BJ32" s="691"/>
      <c r="BK32" s="691"/>
      <c r="BL32" s="691"/>
      <c r="BM32" s="692">
        <v>100</v>
      </c>
      <c r="BN32" s="691"/>
      <c r="BO32" s="691"/>
      <c r="BP32" s="691"/>
      <c r="BQ32" s="693"/>
      <c r="BR32" s="690">
        <v>99.9</v>
      </c>
      <c r="BS32" s="691"/>
      <c r="BT32" s="691"/>
      <c r="BU32" s="691"/>
      <c r="BV32" s="691"/>
      <c r="BW32" s="691"/>
      <c r="BX32" s="692">
        <v>99.9</v>
      </c>
      <c r="BY32" s="691"/>
      <c r="BZ32" s="691"/>
      <c r="CA32" s="691"/>
      <c r="CB32" s="693"/>
      <c r="CD32" s="688"/>
      <c r="CE32" s="689"/>
      <c r="CF32" s="637" t="s">
        <v>298</v>
      </c>
      <c r="CG32" s="638"/>
      <c r="CH32" s="638"/>
      <c r="CI32" s="638"/>
      <c r="CJ32" s="638"/>
      <c r="CK32" s="638"/>
      <c r="CL32" s="638"/>
      <c r="CM32" s="638"/>
      <c r="CN32" s="638"/>
      <c r="CO32" s="638"/>
      <c r="CP32" s="638"/>
      <c r="CQ32" s="639"/>
      <c r="CR32" s="623" t="s">
        <v>109</v>
      </c>
      <c r="CS32" s="624"/>
      <c r="CT32" s="624"/>
      <c r="CU32" s="624"/>
      <c r="CV32" s="624"/>
      <c r="CW32" s="624"/>
      <c r="CX32" s="624"/>
      <c r="CY32" s="625"/>
      <c r="CZ32" s="657" t="s">
        <v>109</v>
      </c>
      <c r="DA32" s="658"/>
      <c r="DB32" s="658"/>
      <c r="DC32" s="659"/>
      <c r="DD32" s="632" t="s">
        <v>109</v>
      </c>
      <c r="DE32" s="624"/>
      <c r="DF32" s="624"/>
      <c r="DG32" s="624"/>
      <c r="DH32" s="624"/>
      <c r="DI32" s="624"/>
      <c r="DJ32" s="624"/>
      <c r="DK32" s="625"/>
      <c r="DL32" s="632" t="s">
        <v>109</v>
      </c>
      <c r="DM32" s="624"/>
      <c r="DN32" s="624"/>
      <c r="DO32" s="624"/>
      <c r="DP32" s="624"/>
      <c r="DQ32" s="624"/>
      <c r="DR32" s="624"/>
      <c r="DS32" s="624"/>
      <c r="DT32" s="624"/>
      <c r="DU32" s="624"/>
      <c r="DV32" s="625"/>
      <c r="DW32" s="628" t="s">
        <v>109</v>
      </c>
      <c r="DX32" s="653"/>
      <c r="DY32" s="653"/>
      <c r="DZ32" s="653"/>
      <c r="EA32" s="653"/>
      <c r="EB32" s="653"/>
      <c r="EC32" s="654"/>
    </row>
    <row r="33" spans="2:133" ht="11.25" customHeight="1" x14ac:dyDescent="0.15">
      <c r="B33" s="620" t="s">
        <v>299</v>
      </c>
      <c r="C33" s="621"/>
      <c r="D33" s="621"/>
      <c r="E33" s="621"/>
      <c r="F33" s="621"/>
      <c r="G33" s="621"/>
      <c r="H33" s="621"/>
      <c r="I33" s="621"/>
      <c r="J33" s="621"/>
      <c r="K33" s="621"/>
      <c r="L33" s="621"/>
      <c r="M33" s="621"/>
      <c r="N33" s="621"/>
      <c r="O33" s="621"/>
      <c r="P33" s="621"/>
      <c r="Q33" s="622"/>
      <c r="R33" s="623" t="s">
        <v>109</v>
      </c>
      <c r="S33" s="624"/>
      <c r="T33" s="624"/>
      <c r="U33" s="624"/>
      <c r="V33" s="624"/>
      <c r="W33" s="624"/>
      <c r="X33" s="624"/>
      <c r="Y33" s="625"/>
      <c r="Z33" s="626" t="s">
        <v>109</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300</v>
      </c>
      <c r="CE33" s="638"/>
      <c r="CF33" s="638"/>
      <c r="CG33" s="638"/>
      <c r="CH33" s="638"/>
      <c r="CI33" s="638"/>
      <c r="CJ33" s="638"/>
      <c r="CK33" s="638"/>
      <c r="CL33" s="638"/>
      <c r="CM33" s="638"/>
      <c r="CN33" s="638"/>
      <c r="CO33" s="638"/>
      <c r="CP33" s="638"/>
      <c r="CQ33" s="639"/>
      <c r="CR33" s="623">
        <v>2765124</v>
      </c>
      <c r="CS33" s="655"/>
      <c r="CT33" s="655"/>
      <c r="CU33" s="655"/>
      <c r="CV33" s="655"/>
      <c r="CW33" s="655"/>
      <c r="CX33" s="655"/>
      <c r="CY33" s="656"/>
      <c r="CZ33" s="657">
        <v>47.2</v>
      </c>
      <c r="DA33" s="658"/>
      <c r="DB33" s="658"/>
      <c r="DC33" s="659"/>
      <c r="DD33" s="632">
        <v>2491585</v>
      </c>
      <c r="DE33" s="655"/>
      <c r="DF33" s="655"/>
      <c r="DG33" s="655"/>
      <c r="DH33" s="655"/>
      <c r="DI33" s="655"/>
      <c r="DJ33" s="655"/>
      <c r="DK33" s="656"/>
      <c r="DL33" s="632">
        <v>1941327</v>
      </c>
      <c r="DM33" s="655"/>
      <c r="DN33" s="655"/>
      <c r="DO33" s="655"/>
      <c r="DP33" s="655"/>
      <c r="DQ33" s="655"/>
      <c r="DR33" s="655"/>
      <c r="DS33" s="655"/>
      <c r="DT33" s="655"/>
      <c r="DU33" s="655"/>
      <c r="DV33" s="656"/>
      <c r="DW33" s="628">
        <v>42.6</v>
      </c>
      <c r="DX33" s="653"/>
      <c r="DY33" s="653"/>
      <c r="DZ33" s="653"/>
      <c r="EA33" s="653"/>
      <c r="EB33" s="653"/>
      <c r="EC33" s="654"/>
    </row>
    <row r="34" spans="2:133" ht="11.25" customHeight="1" x14ac:dyDescent="0.15">
      <c r="B34" s="620" t="s">
        <v>301</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302</v>
      </c>
      <c r="AR34" s="603"/>
      <c r="AS34" s="603"/>
      <c r="AT34" s="603"/>
      <c r="AU34" s="603"/>
      <c r="AV34" s="603"/>
      <c r="AW34" s="603"/>
      <c r="AX34" s="603"/>
      <c r="AY34" s="603"/>
      <c r="AZ34" s="603"/>
      <c r="BA34" s="603"/>
      <c r="BB34" s="603"/>
      <c r="BC34" s="603"/>
      <c r="BD34" s="603"/>
      <c r="BE34" s="603"/>
      <c r="BF34" s="604"/>
      <c r="BG34" s="602" t="s">
        <v>303</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304</v>
      </c>
      <c r="CE34" s="638"/>
      <c r="CF34" s="638"/>
      <c r="CG34" s="638"/>
      <c r="CH34" s="638"/>
      <c r="CI34" s="638"/>
      <c r="CJ34" s="638"/>
      <c r="CK34" s="638"/>
      <c r="CL34" s="638"/>
      <c r="CM34" s="638"/>
      <c r="CN34" s="638"/>
      <c r="CO34" s="638"/>
      <c r="CP34" s="638"/>
      <c r="CQ34" s="639"/>
      <c r="CR34" s="623">
        <v>1267619</v>
      </c>
      <c r="CS34" s="624"/>
      <c r="CT34" s="624"/>
      <c r="CU34" s="624"/>
      <c r="CV34" s="624"/>
      <c r="CW34" s="624"/>
      <c r="CX34" s="624"/>
      <c r="CY34" s="625"/>
      <c r="CZ34" s="657">
        <v>21.6</v>
      </c>
      <c r="DA34" s="658"/>
      <c r="DB34" s="658"/>
      <c r="DC34" s="659"/>
      <c r="DD34" s="632">
        <v>1132258</v>
      </c>
      <c r="DE34" s="624"/>
      <c r="DF34" s="624"/>
      <c r="DG34" s="624"/>
      <c r="DH34" s="624"/>
      <c r="DI34" s="624"/>
      <c r="DJ34" s="624"/>
      <c r="DK34" s="625"/>
      <c r="DL34" s="632">
        <v>870967</v>
      </c>
      <c r="DM34" s="624"/>
      <c r="DN34" s="624"/>
      <c r="DO34" s="624"/>
      <c r="DP34" s="624"/>
      <c r="DQ34" s="624"/>
      <c r="DR34" s="624"/>
      <c r="DS34" s="624"/>
      <c r="DT34" s="624"/>
      <c r="DU34" s="624"/>
      <c r="DV34" s="625"/>
      <c r="DW34" s="628">
        <v>19.100000000000001</v>
      </c>
      <c r="DX34" s="653"/>
      <c r="DY34" s="653"/>
      <c r="DZ34" s="653"/>
      <c r="EA34" s="653"/>
      <c r="EB34" s="653"/>
      <c r="EC34" s="654"/>
    </row>
    <row r="35" spans="2:133" ht="11.25" customHeight="1" x14ac:dyDescent="0.15">
      <c r="B35" s="620" t="s">
        <v>305</v>
      </c>
      <c r="C35" s="621"/>
      <c r="D35" s="621"/>
      <c r="E35" s="621"/>
      <c r="F35" s="621"/>
      <c r="G35" s="621"/>
      <c r="H35" s="621"/>
      <c r="I35" s="621"/>
      <c r="J35" s="621"/>
      <c r="K35" s="621"/>
      <c r="L35" s="621"/>
      <c r="M35" s="621"/>
      <c r="N35" s="621"/>
      <c r="O35" s="621"/>
      <c r="P35" s="621"/>
      <c r="Q35" s="622"/>
      <c r="R35" s="623" t="s">
        <v>109</v>
      </c>
      <c r="S35" s="624"/>
      <c r="T35" s="624"/>
      <c r="U35" s="624"/>
      <c r="V35" s="624"/>
      <c r="W35" s="624"/>
      <c r="X35" s="624"/>
      <c r="Y35" s="625"/>
      <c r="Z35" s="626" t="s">
        <v>109</v>
      </c>
      <c r="AA35" s="626"/>
      <c r="AB35" s="626"/>
      <c r="AC35" s="626"/>
      <c r="AD35" s="627" t="s">
        <v>109</v>
      </c>
      <c r="AE35" s="627"/>
      <c r="AF35" s="627"/>
      <c r="AG35" s="627"/>
      <c r="AH35" s="627"/>
      <c r="AI35" s="627"/>
      <c r="AJ35" s="627"/>
      <c r="AK35" s="627"/>
      <c r="AL35" s="628" t="s">
        <v>109</v>
      </c>
      <c r="AM35" s="629"/>
      <c r="AN35" s="629"/>
      <c r="AO35" s="630"/>
      <c r="AP35" s="186"/>
      <c r="AQ35" s="634" t="s">
        <v>306</v>
      </c>
      <c r="AR35" s="635"/>
      <c r="AS35" s="635"/>
      <c r="AT35" s="635"/>
      <c r="AU35" s="635"/>
      <c r="AV35" s="635"/>
      <c r="AW35" s="635"/>
      <c r="AX35" s="635"/>
      <c r="AY35" s="636"/>
      <c r="AZ35" s="612">
        <v>380895</v>
      </c>
      <c r="BA35" s="613"/>
      <c r="BB35" s="613"/>
      <c r="BC35" s="613"/>
      <c r="BD35" s="613"/>
      <c r="BE35" s="613"/>
      <c r="BF35" s="694"/>
      <c r="BG35" s="634" t="s">
        <v>307</v>
      </c>
      <c r="BH35" s="635"/>
      <c r="BI35" s="635"/>
      <c r="BJ35" s="635"/>
      <c r="BK35" s="635"/>
      <c r="BL35" s="635"/>
      <c r="BM35" s="635"/>
      <c r="BN35" s="635"/>
      <c r="BO35" s="635"/>
      <c r="BP35" s="635"/>
      <c r="BQ35" s="635"/>
      <c r="BR35" s="635"/>
      <c r="BS35" s="635"/>
      <c r="BT35" s="635"/>
      <c r="BU35" s="636"/>
      <c r="BV35" s="612">
        <v>59789</v>
      </c>
      <c r="BW35" s="613"/>
      <c r="BX35" s="613"/>
      <c r="BY35" s="613"/>
      <c r="BZ35" s="613"/>
      <c r="CA35" s="613"/>
      <c r="CB35" s="694"/>
      <c r="CD35" s="637" t="s">
        <v>308</v>
      </c>
      <c r="CE35" s="638"/>
      <c r="CF35" s="638"/>
      <c r="CG35" s="638"/>
      <c r="CH35" s="638"/>
      <c r="CI35" s="638"/>
      <c r="CJ35" s="638"/>
      <c r="CK35" s="638"/>
      <c r="CL35" s="638"/>
      <c r="CM35" s="638"/>
      <c r="CN35" s="638"/>
      <c r="CO35" s="638"/>
      <c r="CP35" s="638"/>
      <c r="CQ35" s="639"/>
      <c r="CR35" s="623">
        <v>31134</v>
      </c>
      <c r="CS35" s="655"/>
      <c r="CT35" s="655"/>
      <c r="CU35" s="655"/>
      <c r="CV35" s="655"/>
      <c r="CW35" s="655"/>
      <c r="CX35" s="655"/>
      <c r="CY35" s="656"/>
      <c r="CZ35" s="657">
        <v>0.5</v>
      </c>
      <c r="DA35" s="658"/>
      <c r="DB35" s="658"/>
      <c r="DC35" s="659"/>
      <c r="DD35" s="632">
        <v>31109</v>
      </c>
      <c r="DE35" s="655"/>
      <c r="DF35" s="655"/>
      <c r="DG35" s="655"/>
      <c r="DH35" s="655"/>
      <c r="DI35" s="655"/>
      <c r="DJ35" s="655"/>
      <c r="DK35" s="656"/>
      <c r="DL35" s="632">
        <v>31109</v>
      </c>
      <c r="DM35" s="655"/>
      <c r="DN35" s="655"/>
      <c r="DO35" s="655"/>
      <c r="DP35" s="655"/>
      <c r="DQ35" s="655"/>
      <c r="DR35" s="655"/>
      <c r="DS35" s="655"/>
      <c r="DT35" s="655"/>
      <c r="DU35" s="655"/>
      <c r="DV35" s="656"/>
      <c r="DW35" s="628">
        <v>0.7</v>
      </c>
      <c r="DX35" s="653"/>
      <c r="DY35" s="653"/>
      <c r="DZ35" s="653"/>
      <c r="EA35" s="653"/>
      <c r="EB35" s="653"/>
      <c r="EC35" s="654"/>
    </row>
    <row r="36" spans="2:133" ht="11.25" customHeight="1" x14ac:dyDescent="0.15">
      <c r="B36" s="666" t="s">
        <v>309</v>
      </c>
      <c r="C36" s="667"/>
      <c r="D36" s="667"/>
      <c r="E36" s="667"/>
      <c r="F36" s="667"/>
      <c r="G36" s="667"/>
      <c r="H36" s="667"/>
      <c r="I36" s="667"/>
      <c r="J36" s="667"/>
      <c r="K36" s="667"/>
      <c r="L36" s="667"/>
      <c r="M36" s="667"/>
      <c r="N36" s="667"/>
      <c r="O36" s="667"/>
      <c r="P36" s="667"/>
      <c r="Q36" s="668"/>
      <c r="R36" s="695">
        <v>6408562</v>
      </c>
      <c r="S36" s="696"/>
      <c r="T36" s="696"/>
      <c r="U36" s="696"/>
      <c r="V36" s="696"/>
      <c r="W36" s="696"/>
      <c r="X36" s="696"/>
      <c r="Y36" s="697"/>
      <c r="Z36" s="698">
        <v>100</v>
      </c>
      <c r="AA36" s="698"/>
      <c r="AB36" s="698"/>
      <c r="AC36" s="698"/>
      <c r="AD36" s="699">
        <v>4552233</v>
      </c>
      <c r="AE36" s="699"/>
      <c r="AF36" s="699"/>
      <c r="AG36" s="699"/>
      <c r="AH36" s="699"/>
      <c r="AI36" s="699"/>
      <c r="AJ36" s="699"/>
      <c r="AK36" s="699"/>
      <c r="AL36" s="700">
        <v>100</v>
      </c>
      <c r="AM36" s="692"/>
      <c r="AN36" s="692"/>
      <c r="AO36" s="701"/>
      <c r="AQ36" s="702" t="s">
        <v>310</v>
      </c>
      <c r="AR36" s="703"/>
      <c r="AS36" s="703"/>
      <c r="AT36" s="703"/>
      <c r="AU36" s="703"/>
      <c r="AV36" s="703"/>
      <c r="AW36" s="703"/>
      <c r="AX36" s="703"/>
      <c r="AY36" s="704"/>
      <c r="AZ36" s="623">
        <v>153493</v>
      </c>
      <c r="BA36" s="624"/>
      <c r="BB36" s="624"/>
      <c r="BC36" s="624"/>
      <c r="BD36" s="655"/>
      <c r="BE36" s="655"/>
      <c r="BF36" s="680"/>
      <c r="BG36" s="637" t="s">
        <v>311</v>
      </c>
      <c r="BH36" s="638"/>
      <c r="BI36" s="638"/>
      <c r="BJ36" s="638"/>
      <c r="BK36" s="638"/>
      <c r="BL36" s="638"/>
      <c r="BM36" s="638"/>
      <c r="BN36" s="638"/>
      <c r="BO36" s="638"/>
      <c r="BP36" s="638"/>
      <c r="BQ36" s="638"/>
      <c r="BR36" s="638"/>
      <c r="BS36" s="638"/>
      <c r="BT36" s="638"/>
      <c r="BU36" s="639"/>
      <c r="BV36" s="623">
        <v>31758</v>
      </c>
      <c r="BW36" s="624"/>
      <c r="BX36" s="624"/>
      <c r="BY36" s="624"/>
      <c r="BZ36" s="624"/>
      <c r="CA36" s="624"/>
      <c r="CB36" s="633"/>
      <c r="CD36" s="637" t="s">
        <v>312</v>
      </c>
      <c r="CE36" s="638"/>
      <c r="CF36" s="638"/>
      <c r="CG36" s="638"/>
      <c r="CH36" s="638"/>
      <c r="CI36" s="638"/>
      <c r="CJ36" s="638"/>
      <c r="CK36" s="638"/>
      <c r="CL36" s="638"/>
      <c r="CM36" s="638"/>
      <c r="CN36" s="638"/>
      <c r="CO36" s="638"/>
      <c r="CP36" s="638"/>
      <c r="CQ36" s="639"/>
      <c r="CR36" s="623">
        <v>983912</v>
      </c>
      <c r="CS36" s="624"/>
      <c r="CT36" s="624"/>
      <c r="CU36" s="624"/>
      <c r="CV36" s="624"/>
      <c r="CW36" s="624"/>
      <c r="CX36" s="624"/>
      <c r="CY36" s="625"/>
      <c r="CZ36" s="657">
        <v>16.8</v>
      </c>
      <c r="DA36" s="658"/>
      <c r="DB36" s="658"/>
      <c r="DC36" s="659"/>
      <c r="DD36" s="632">
        <v>899970</v>
      </c>
      <c r="DE36" s="624"/>
      <c r="DF36" s="624"/>
      <c r="DG36" s="624"/>
      <c r="DH36" s="624"/>
      <c r="DI36" s="624"/>
      <c r="DJ36" s="624"/>
      <c r="DK36" s="625"/>
      <c r="DL36" s="632">
        <v>884752</v>
      </c>
      <c r="DM36" s="624"/>
      <c r="DN36" s="624"/>
      <c r="DO36" s="624"/>
      <c r="DP36" s="624"/>
      <c r="DQ36" s="624"/>
      <c r="DR36" s="624"/>
      <c r="DS36" s="624"/>
      <c r="DT36" s="624"/>
      <c r="DU36" s="624"/>
      <c r="DV36" s="625"/>
      <c r="DW36" s="628">
        <v>19.399999999999999</v>
      </c>
      <c r="DX36" s="653"/>
      <c r="DY36" s="653"/>
      <c r="DZ36" s="653"/>
      <c r="EA36" s="653"/>
      <c r="EB36" s="653"/>
      <c r="EC36" s="654"/>
    </row>
    <row r="37" spans="2:133" ht="11.25" customHeight="1" x14ac:dyDescent="0.15">
      <c r="AQ37" s="702" t="s">
        <v>313</v>
      </c>
      <c r="AR37" s="703"/>
      <c r="AS37" s="703"/>
      <c r="AT37" s="703"/>
      <c r="AU37" s="703"/>
      <c r="AV37" s="703"/>
      <c r="AW37" s="703"/>
      <c r="AX37" s="703"/>
      <c r="AY37" s="704"/>
      <c r="AZ37" s="623">
        <v>54392</v>
      </c>
      <c r="BA37" s="624"/>
      <c r="BB37" s="624"/>
      <c r="BC37" s="624"/>
      <c r="BD37" s="655"/>
      <c r="BE37" s="655"/>
      <c r="BF37" s="680"/>
      <c r="BG37" s="637" t="s">
        <v>314</v>
      </c>
      <c r="BH37" s="638"/>
      <c r="BI37" s="638"/>
      <c r="BJ37" s="638"/>
      <c r="BK37" s="638"/>
      <c r="BL37" s="638"/>
      <c r="BM37" s="638"/>
      <c r="BN37" s="638"/>
      <c r="BO37" s="638"/>
      <c r="BP37" s="638"/>
      <c r="BQ37" s="638"/>
      <c r="BR37" s="638"/>
      <c r="BS37" s="638"/>
      <c r="BT37" s="638"/>
      <c r="BU37" s="639"/>
      <c r="BV37" s="623">
        <v>615</v>
      </c>
      <c r="BW37" s="624"/>
      <c r="BX37" s="624"/>
      <c r="BY37" s="624"/>
      <c r="BZ37" s="624"/>
      <c r="CA37" s="624"/>
      <c r="CB37" s="633"/>
      <c r="CD37" s="637" t="s">
        <v>315</v>
      </c>
      <c r="CE37" s="638"/>
      <c r="CF37" s="638"/>
      <c r="CG37" s="638"/>
      <c r="CH37" s="638"/>
      <c r="CI37" s="638"/>
      <c r="CJ37" s="638"/>
      <c r="CK37" s="638"/>
      <c r="CL37" s="638"/>
      <c r="CM37" s="638"/>
      <c r="CN37" s="638"/>
      <c r="CO37" s="638"/>
      <c r="CP37" s="638"/>
      <c r="CQ37" s="639"/>
      <c r="CR37" s="623">
        <v>397653</v>
      </c>
      <c r="CS37" s="655"/>
      <c r="CT37" s="655"/>
      <c r="CU37" s="655"/>
      <c r="CV37" s="655"/>
      <c r="CW37" s="655"/>
      <c r="CX37" s="655"/>
      <c r="CY37" s="656"/>
      <c r="CZ37" s="657">
        <v>6.8</v>
      </c>
      <c r="DA37" s="658"/>
      <c r="DB37" s="658"/>
      <c r="DC37" s="659"/>
      <c r="DD37" s="632">
        <v>397653</v>
      </c>
      <c r="DE37" s="655"/>
      <c r="DF37" s="655"/>
      <c r="DG37" s="655"/>
      <c r="DH37" s="655"/>
      <c r="DI37" s="655"/>
      <c r="DJ37" s="655"/>
      <c r="DK37" s="656"/>
      <c r="DL37" s="632">
        <v>397653</v>
      </c>
      <c r="DM37" s="655"/>
      <c r="DN37" s="655"/>
      <c r="DO37" s="655"/>
      <c r="DP37" s="655"/>
      <c r="DQ37" s="655"/>
      <c r="DR37" s="655"/>
      <c r="DS37" s="655"/>
      <c r="DT37" s="655"/>
      <c r="DU37" s="655"/>
      <c r="DV37" s="656"/>
      <c r="DW37" s="628">
        <v>8.6999999999999993</v>
      </c>
      <c r="DX37" s="653"/>
      <c r="DY37" s="653"/>
      <c r="DZ37" s="653"/>
      <c r="EA37" s="653"/>
      <c r="EB37" s="653"/>
      <c r="EC37" s="654"/>
    </row>
    <row r="38" spans="2:133" ht="11.25" customHeight="1" x14ac:dyDescent="0.15">
      <c r="AQ38" s="702" t="s">
        <v>316</v>
      </c>
      <c r="AR38" s="703"/>
      <c r="AS38" s="703"/>
      <c r="AT38" s="703"/>
      <c r="AU38" s="703"/>
      <c r="AV38" s="703"/>
      <c r="AW38" s="703"/>
      <c r="AX38" s="703"/>
      <c r="AY38" s="704"/>
      <c r="AZ38" s="623" t="s">
        <v>109</v>
      </c>
      <c r="BA38" s="624"/>
      <c r="BB38" s="624"/>
      <c r="BC38" s="624"/>
      <c r="BD38" s="655"/>
      <c r="BE38" s="655"/>
      <c r="BF38" s="680"/>
      <c r="BG38" s="637" t="s">
        <v>317</v>
      </c>
      <c r="BH38" s="638"/>
      <c r="BI38" s="638"/>
      <c r="BJ38" s="638"/>
      <c r="BK38" s="638"/>
      <c r="BL38" s="638"/>
      <c r="BM38" s="638"/>
      <c r="BN38" s="638"/>
      <c r="BO38" s="638"/>
      <c r="BP38" s="638"/>
      <c r="BQ38" s="638"/>
      <c r="BR38" s="638"/>
      <c r="BS38" s="638"/>
      <c r="BT38" s="638"/>
      <c r="BU38" s="639"/>
      <c r="BV38" s="623">
        <v>1217</v>
      </c>
      <c r="BW38" s="624"/>
      <c r="BX38" s="624"/>
      <c r="BY38" s="624"/>
      <c r="BZ38" s="624"/>
      <c r="CA38" s="624"/>
      <c r="CB38" s="633"/>
      <c r="CD38" s="637" t="s">
        <v>318</v>
      </c>
      <c r="CE38" s="638"/>
      <c r="CF38" s="638"/>
      <c r="CG38" s="638"/>
      <c r="CH38" s="638"/>
      <c r="CI38" s="638"/>
      <c r="CJ38" s="638"/>
      <c r="CK38" s="638"/>
      <c r="CL38" s="638"/>
      <c r="CM38" s="638"/>
      <c r="CN38" s="638"/>
      <c r="CO38" s="638"/>
      <c r="CP38" s="638"/>
      <c r="CQ38" s="639"/>
      <c r="CR38" s="623">
        <v>380895</v>
      </c>
      <c r="CS38" s="624"/>
      <c r="CT38" s="624"/>
      <c r="CU38" s="624"/>
      <c r="CV38" s="624"/>
      <c r="CW38" s="624"/>
      <c r="CX38" s="624"/>
      <c r="CY38" s="625"/>
      <c r="CZ38" s="657">
        <v>6.5</v>
      </c>
      <c r="DA38" s="658"/>
      <c r="DB38" s="658"/>
      <c r="DC38" s="659"/>
      <c r="DD38" s="632">
        <v>362384</v>
      </c>
      <c r="DE38" s="624"/>
      <c r="DF38" s="624"/>
      <c r="DG38" s="624"/>
      <c r="DH38" s="624"/>
      <c r="DI38" s="624"/>
      <c r="DJ38" s="624"/>
      <c r="DK38" s="625"/>
      <c r="DL38" s="632">
        <v>154499</v>
      </c>
      <c r="DM38" s="624"/>
      <c r="DN38" s="624"/>
      <c r="DO38" s="624"/>
      <c r="DP38" s="624"/>
      <c r="DQ38" s="624"/>
      <c r="DR38" s="624"/>
      <c r="DS38" s="624"/>
      <c r="DT38" s="624"/>
      <c r="DU38" s="624"/>
      <c r="DV38" s="625"/>
      <c r="DW38" s="628">
        <v>3.4</v>
      </c>
      <c r="DX38" s="653"/>
      <c r="DY38" s="653"/>
      <c r="DZ38" s="653"/>
      <c r="EA38" s="653"/>
      <c r="EB38" s="653"/>
      <c r="EC38" s="654"/>
    </row>
    <row r="39" spans="2:133" ht="11.25" customHeight="1" x14ac:dyDescent="0.15">
      <c r="AQ39" s="702" t="s">
        <v>319</v>
      </c>
      <c r="AR39" s="703"/>
      <c r="AS39" s="703"/>
      <c r="AT39" s="703"/>
      <c r="AU39" s="703"/>
      <c r="AV39" s="703"/>
      <c r="AW39" s="703"/>
      <c r="AX39" s="703"/>
      <c r="AY39" s="704"/>
      <c r="AZ39" s="623" t="s">
        <v>109</v>
      </c>
      <c r="BA39" s="624"/>
      <c r="BB39" s="624"/>
      <c r="BC39" s="624"/>
      <c r="BD39" s="655"/>
      <c r="BE39" s="655"/>
      <c r="BF39" s="680"/>
      <c r="BG39" s="708" t="s">
        <v>320</v>
      </c>
      <c r="BH39" s="709"/>
      <c r="BI39" s="709"/>
      <c r="BJ39" s="709"/>
      <c r="BK39" s="709"/>
      <c r="BL39" s="187"/>
      <c r="BM39" s="638" t="s">
        <v>321</v>
      </c>
      <c r="BN39" s="638"/>
      <c r="BO39" s="638"/>
      <c r="BP39" s="638"/>
      <c r="BQ39" s="638"/>
      <c r="BR39" s="638"/>
      <c r="BS39" s="638"/>
      <c r="BT39" s="638"/>
      <c r="BU39" s="639"/>
      <c r="BV39" s="623">
        <v>91</v>
      </c>
      <c r="BW39" s="624"/>
      <c r="BX39" s="624"/>
      <c r="BY39" s="624"/>
      <c r="BZ39" s="624"/>
      <c r="CA39" s="624"/>
      <c r="CB39" s="633"/>
      <c r="CD39" s="637" t="s">
        <v>322</v>
      </c>
      <c r="CE39" s="638"/>
      <c r="CF39" s="638"/>
      <c r="CG39" s="638"/>
      <c r="CH39" s="638"/>
      <c r="CI39" s="638"/>
      <c r="CJ39" s="638"/>
      <c r="CK39" s="638"/>
      <c r="CL39" s="638"/>
      <c r="CM39" s="638"/>
      <c r="CN39" s="638"/>
      <c r="CO39" s="638"/>
      <c r="CP39" s="638"/>
      <c r="CQ39" s="639"/>
      <c r="CR39" s="623">
        <v>29700</v>
      </c>
      <c r="CS39" s="655"/>
      <c r="CT39" s="655"/>
      <c r="CU39" s="655"/>
      <c r="CV39" s="655"/>
      <c r="CW39" s="655"/>
      <c r="CX39" s="655"/>
      <c r="CY39" s="656"/>
      <c r="CZ39" s="657">
        <v>0.5</v>
      </c>
      <c r="DA39" s="658"/>
      <c r="DB39" s="658"/>
      <c r="DC39" s="659"/>
      <c r="DD39" s="632" t="s">
        <v>109</v>
      </c>
      <c r="DE39" s="655"/>
      <c r="DF39" s="655"/>
      <c r="DG39" s="655"/>
      <c r="DH39" s="655"/>
      <c r="DI39" s="655"/>
      <c r="DJ39" s="655"/>
      <c r="DK39" s="656"/>
      <c r="DL39" s="632" t="s">
        <v>109</v>
      </c>
      <c r="DM39" s="655"/>
      <c r="DN39" s="655"/>
      <c r="DO39" s="655"/>
      <c r="DP39" s="655"/>
      <c r="DQ39" s="655"/>
      <c r="DR39" s="655"/>
      <c r="DS39" s="655"/>
      <c r="DT39" s="655"/>
      <c r="DU39" s="655"/>
      <c r="DV39" s="656"/>
      <c r="DW39" s="628" t="s">
        <v>109</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323</v>
      </c>
      <c r="AR40" s="703"/>
      <c r="AS40" s="703"/>
      <c r="AT40" s="703"/>
      <c r="AU40" s="703"/>
      <c r="AV40" s="703"/>
      <c r="AW40" s="703"/>
      <c r="AX40" s="703"/>
      <c r="AY40" s="704"/>
      <c r="AZ40" s="623">
        <v>47372</v>
      </c>
      <c r="BA40" s="624"/>
      <c r="BB40" s="624"/>
      <c r="BC40" s="624"/>
      <c r="BD40" s="655"/>
      <c r="BE40" s="655"/>
      <c r="BF40" s="680"/>
      <c r="BG40" s="708"/>
      <c r="BH40" s="709"/>
      <c r="BI40" s="709"/>
      <c r="BJ40" s="709"/>
      <c r="BK40" s="709"/>
      <c r="BL40" s="187"/>
      <c r="BM40" s="638" t="s">
        <v>324</v>
      </c>
      <c r="BN40" s="638"/>
      <c r="BO40" s="638"/>
      <c r="BP40" s="638"/>
      <c r="BQ40" s="638"/>
      <c r="BR40" s="638"/>
      <c r="BS40" s="638"/>
      <c r="BT40" s="638"/>
      <c r="BU40" s="639"/>
      <c r="BV40" s="623">
        <v>89</v>
      </c>
      <c r="BW40" s="624"/>
      <c r="BX40" s="624"/>
      <c r="BY40" s="624"/>
      <c r="BZ40" s="624"/>
      <c r="CA40" s="624"/>
      <c r="CB40" s="633"/>
      <c r="CD40" s="637" t="s">
        <v>325</v>
      </c>
      <c r="CE40" s="638"/>
      <c r="CF40" s="638"/>
      <c r="CG40" s="638"/>
      <c r="CH40" s="638"/>
      <c r="CI40" s="638"/>
      <c r="CJ40" s="638"/>
      <c r="CK40" s="638"/>
      <c r="CL40" s="638"/>
      <c r="CM40" s="638"/>
      <c r="CN40" s="638"/>
      <c r="CO40" s="638"/>
      <c r="CP40" s="638"/>
      <c r="CQ40" s="639"/>
      <c r="CR40" s="623">
        <v>71864</v>
      </c>
      <c r="CS40" s="624"/>
      <c r="CT40" s="624"/>
      <c r="CU40" s="624"/>
      <c r="CV40" s="624"/>
      <c r="CW40" s="624"/>
      <c r="CX40" s="624"/>
      <c r="CY40" s="625"/>
      <c r="CZ40" s="657">
        <v>1.2</v>
      </c>
      <c r="DA40" s="658"/>
      <c r="DB40" s="658"/>
      <c r="DC40" s="659"/>
      <c r="DD40" s="632">
        <v>65864</v>
      </c>
      <c r="DE40" s="624"/>
      <c r="DF40" s="624"/>
      <c r="DG40" s="624"/>
      <c r="DH40" s="624"/>
      <c r="DI40" s="624"/>
      <c r="DJ40" s="624"/>
      <c r="DK40" s="625"/>
      <c r="DL40" s="632" t="s">
        <v>109</v>
      </c>
      <c r="DM40" s="624"/>
      <c r="DN40" s="624"/>
      <c r="DO40" s="624"/>
      <c r="DP40" s="624"/>
      <c r="DQ40" s="624"/>
      <c r="DR40" s="624"/>
      <c r="DS40" s="624"/>
      <c r="DT40" s="624"/>
      <c r="DU40" s="624"/>
      <c r="DV40" s="625"/>
      <c r="DW40" s="628" t="s">
        <v>109</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326</v>
      </c>
      <c r="AR41" s="644"/>
      <c r="AS41" s="644"/>
      <c r="AT41" s="644"/>
      <c r="AU41" s="644"/>
      <c r="AV41" s="644"/>
      <c r="AW41" s="644"/>
      <c r="AX41" s="644"/>
      <c r="AY41" s="645"/>
      <c r="AZ41" s="695">
        <v>125638</v>
      </c>
      <c r="BA41" s="696"/>
      <c r="BB41" s="696"/>
      <c r="BC41" s="696"/>
      <c r="BD41" s="691"/>
      <c r="BE41" s="691"/>
      <c r="BF41" s="693"/>
      <c r="BG41" s="710"/>
      <c r="BH41" s="711"/>
      <c r="BI41" s="711"/>
      <c r="BJ41" s="711"/>
      <c r="BK41" s="711"/>
      <c r="BL41" s="189"/>
      <c r="BM41" s="644" t="s">
        <v>327</v>
      </c>
      <c r="BN41" s="644"/>
      <c r="BO41" s="644"/>
      <c r="BP41" s="644"/>
      <c r="BQ41" s="644"/>
      <c r="BR41" s="644"/>
      <c r="BS41" s="644"/>
      <c r="BT41" s="644"/>
      <c r="BU41" s="645"/>
      <c r="BV41" s="695">
        <v>290</v>
      </c>
      <c r="BW41" s="696"/>
      <c r="BX41" s="696"/>
      <c r="BY41" s="696"/>
      <c r="BZ41" s="696"/>
      <c r="CA41" s="696"/>
      <c r="CB41" s="705"/>
      <c r="CD41" s="637" t="s">
        <v>328</v>
      </c>
      <c r="CE41" s="638"/>
      <c r="CF41" s="638"/>
      <c r="CG41" s="638"/>
      <c r="CH41" s="638"/>
      <c r="CI41" s="638"/>
      <c r="CJ41" s="638"/>
      <c r="CK41" s="638"/>
      <c r="CL41" s="638"/>
      <c r="CM41" s="638"/>
      <c r="CN41" s="638"/>
      <c r="CO41" s="638"/>
      <c r="CP41" s="638"/>
      <c r="CQ41" s="639"/>
      <c r="CR41" s="623" t="s">
        <v>208</v>
      </c>
      <c r="CS41" s="655"/>
      <c r="CT41" s="655"/>
      <c r="CU41" s="655"/>
      <c r="CV41" s="655"/>
      <c r="CW41" s="655"/>
      <c r="CX41" s="655"/>
      <c r="CY41" s="656"/>
      <c r="CZ41" s="657" t="s">
        <v>208</v>
      </c>
      <c r="DA41" s="658"/>
      <c r="DB41" s="658"/>
      <c r="DC41" s="659"/>
      <c r="DD41" s="632" t="s">
        <v>208</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330</v>
      </c>
      <c r="CE42" s="621"/>
      <c r="CF42" s="621"/>
      <c r="CG42" s="621"/>
      <c r="CH42" s="621"/>
      <c r="CI42" s="621"/>
      <c r="CJ42" s="621"/>
      <c r="CK42" s="621"/>
      <c r="CL42" s="621"/>
      <c r="CM42" s="621"/>
      <c r="CN42" s="621"/>
      <c r="CO42" s="621"/>
      <c r="CP42" s="621"/>
      <c r="CQ42" s="622"/>
      <c r="CR42" s="623">
        <v>1931169</v>
      </c>
      <c r="CS42" s="624"/>
      <c r="CT42" s="624"/>
      <c r="CU42" s="624"/>
      <c r="CV42" s="624"/>
      <c r="CW42" s="624"/>
      <c r="CX42" s="624"/>
      <c r="CY42" s="625"/>
      <c r="CZ42" s="657">
        <v>33</v>
      </c>
      <c r="DA42" s="706"/>
      <c r="DB42" s="706"/>
      <c r="DC42" s="707"/>
      <c r="DD42" s="632">
        <v>1286881</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332</v>
      </c>
      <c r="CE43" s="621"/>
      <c r="CF43" s="621"/>
      <c r="CG43" s="621"/>
      <c r="CH43" s="621"/>
      <c r="CI43" s="621"/>
      <c r="CJ43" s="621"/>
      <c r="CK43" s="621"/>
      <c r="CL43" s="621"/>
      <c r="CM43" s="621"/>
      <c r="CN43" s="621"/>
      <c r="CO43" s="621"/>
      <c r="CP43" s="621"/>
      <c r="CQ43" s="622"/>
      <c r="CR43" s="623">
        <v>72818</v>
      </c>
      <c r="CS43" s="655"/>
      <c r="CT43" s="655"/>
      <c r="CU43" s="655"/>
      <c r="CV43" s="655"/>
      <c r="CW43" s="655"/>
      <c r="CX43" s="655"/>
      <c r="CY43" s="656"/>
      <c r="CZ43" s="657">
        <v>1.2</v>
      </c>
      <c r="DA43" s="658"/>
      <c r="DB43" s="658"/>
      <c r="DC43" s="659"/>
      <c r="DD43" s="632">
        <v>72818</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333</v>
      </c>
      <c r="CD44" s="729" t="s">
        <v>286</v>
      </c>
      <c r="CE44" s="730"/>
      <c r="CF44" s="620" t="s">
        <v>334</v>
      </c>
      <c r="CG44" s="621"/>
      <c r="CH44" s="621"/>
      <c r="CI44" s="621"/>
      <c r="CJ44" s="621"/>
      <c r="CK44" s="621"/>
      <c r="CL44" s="621"/>
      <c r="CM44" s="621"/>
      <c r="CN44" s="621"/>
      <c r="CO44" s="621"/>
      <c r="CP44" s="621"/>
      <c r="CQ44" s="622"/>
      <c r="CR44" s="623">
        <v>1931169</v>
      </c>
      <c r="CS44" s="624"/>
      <c r="CT44" s="624"/>
      <c r="CU44" s="624"/>
      <c r="CV44" s="624"/>
      <c r="CW44" s="624"/>
      <c r="CX44" s="624"/>
      <c r="CY44" s="625"/>
      <c r="CZ44" s="657">
        <v>33</v>
      </c>
      <c r="DA44" s="706"/>
      <c r="DB44" s="706"/>
      <c r="DC44" s="707"/>
      <c r="DD44" s="632">
        <v>1286881</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335</v>
      </c>
      <c r="CG45" s="621"/>
      <c r="CH45" s="621"/>
      <c r="CI45" s="621"/>
      <c r="CJ45" s="621"/>
      <c r="CK45" s="621"/>
      <c r="CL45" s="621"/>
      <c r="CM45" s="621"/>
      <c r="CN45" s="621"/>
      <c r="CO45" s="621"/>
      <c r="CP45" s="621"/>
      <c r="CQ45" s="622"/>
      <c r="CR45" s="623">
        <v>1154601</v>
      </c>
      <c r="CS45" s="655"/>
      <c r="CT45" s="655"/>
      <c r="CU45" s="655"/>
      <c r="CV45" s="655"/>
      <c r="CW45" s="655"/>
      <c r="CX45" s="655"/>
      <c r="CY45" s="656"/>
      <c r="CZ45" s="657">
        <v>19.7</v>
      </c>
      <c r="DA45" s="658"/>
      <c r="DB45" s="658"/>
      <c r="DC45" s="659"/>
      <c r="DD45" s="632">
        <v>659488</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336</v>
      </c>
      <c r="CG46" s="621"/>
      <c r="CH46" s="621"/>
      <c r="CI46" s="621"/>
      <c r="CJ46" s="621"/>
      <c r="CK46" s="621"/>
      <c r="CL46" s="621"/>
      <c r="CM46" s="621"/>
      <c r="CN46" s="621"/>
      <c r="CO46" s="621"/>
      <c r="CP46" s="621"/>
      <c r="CQ46" s="622"/>
      <c r="CR46" s="623">
        <v>697165</v>
      </c>
      <c r="CS46" s="624"/>
      <c r="CT46" s="624"/>
      <c r="CU46" s="624"/>
      <c r="CV46" s="624"/>
      <c r="CW46" s="624"/>
      <c r="CX46" s="624"/>
      <c r="CY46" s="625"/>
      <c r="CZ46" s="657">
        <v>11.9</v>
      </c>
      <c r="DA46" s="706"/>
      <c r="DB46" s="706"/>
      <c r="DC46" s="707"/>
      <c r="DD46" s="632">
        <v>547990</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337</v>
      </c>
      <c r="CG47" s="621"/>
      <c r="CH47" s="621"/>
      <c r="CI47" s="621"/>
      <c r="CJ47" s="621"/>
      <c r="CK47" s="621"/>
      <c r="CL47" s="621"/>
      <c r="CM47" s="621"/>
      <c r="CN47" s="621"/>
      <c r="CO47" s="621"/>
      <c r="CP47" s="621"/>
      <c r="CQ47" s="622"/>
      <c r="CR47" s="623" t="s">
        <v>118</v>
      </c>
      <c r="CS47" s="655"/>
      <c r="CT47" s="655"/>
      <c r="CU47" s="655"/>
      <c r="CV47" s="655"/>
      <c r="CW47" s="655"/>
      <c r="CX47" s="655"/>
      <c r="CY47" s="656"/>
      <c r="CZ47" s="657" t="s">
        <v>118</v>
      </c>
      <c r="DA47" s="658"/>
      <c r="DB47" s="658"/>
      <c r="DC47" s="659"/>
      <c r="DD47" s="632" t="s">
        <v>118</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338</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339</v>
      </c>
      <c r="CE49" s="667"/>
      <c r="CF49" s="667"/>
      <c r="CG49" s="667"/>
      <c r="CH49" s="667"/>
      <c r="CI49" s="667"/>
      <c r="CJ49" s="667"/>
      <c r="CK49" s="667"/>
      <c r="CL49" s="667"/>
      <c r="CM49" s="667"/>
      <c r="CN49" s="667"/>
      <c r="CO49" s="667"/>
      <c r="CP49" s="667"/>
      <c r="CQ49" s="668"/>
      <c r="CR49" s="695">
        <v>5857083</v>
      </c>
      <c r="CS49" s="691"/>
      <c r="CT49" s="691"/>
      <c r="CU49" s="691"/>
      <c r="CV49" s="691"/>
      <c r="CW49" s="691"/>
      <c r="CX49" s="691"/>
      <c r="CY49" s="718"/>
      <c r="CZ49" s="719">
        <v>100</v>
      </c>
      <c r="DA49" s="720"/>
      <c r="DB49" s="720"/>
      <c r="DC49" s="721"/>
      <c r="DD49" s="722">
        <v>4804255</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election activeCell="AA18" sqref="AA18:AJ18"/>
    </sheetView>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341</v>
      </c>
      <c r="DK2" s="765"/>
      <c r="DL2" s="765"/>
      <c r="DM2" s="765"/>
      <c r="DN2" s="765"/>
      <c r="DO2" s="766"/>
      <c r="DP2" s="200"/>
      <c r="DQ2" s="764" t="s">
        <v>342</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343</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345</v>
      </c>
      <c r="B5" s="759"/>
      <c r="C5" s="759"/>
      <c r="D5" s="759"/>
      <c r="E5" s="759"/>
      <c r="F5" s="759"/>
      <c r="G5" s="759"/>
      <c r="H5" s="759"/>
      <c r="I5" s="759"/>
      <c r="J5" s="759"/>
      <c r="K5" s="759"/>
      <c r="L5" s="759"/>
      <c r="M5" s="759"/>
      <c r="N5" s="759"/>
      <c r="O5" s="759"/>
      <c r="P5" s="760"/>
      <c r="Q5" s="735" t="s">
        <v>346</v>
      </c>
      <c r="R5" s="736"/>
      <c r="S5" s="736"/>
      <c r="T5" s="736"/>
      <c r="U5" s="737"/>
      <c r="V5" s="735" t="s">
        <v>347</v>
      </c>
      <c r="W5" s="736"/>
      <c r="X5" s="736"/>
      <c r="Y5" s="736"/>
      <c r="Z5" s="737"/>
      <c r="AA5" s="735" t="s">
        <v>348</v>
      </c>
      <c r="AB5" s="736"/>
      <c r="AC5" s="736"/>
      <c r="AD5" s="736"/>
      <c r="AE5" s="736"/>
      <c r="AF5" s="768" t="s">
        <v>349</v>
      </c>
      <c r="AG5" s="736"/>
      <c r="AH5" s="736"/>
      <c r="AI5" s="736"/>
      <c r="AJ5" s="747"/>
      <c r="AK5" s="736" t="s">
        <v>350</v>
      </c>
      <c r="AL5" s="736"/>
      <c r="AM5" s="736"/>
      <c r="AN5" s="736"/>
      <c r="AO5" s="737"/>
      <c r="AP5" s="735" t="s">
        <v>351</v>
      </c>
      <c r="AQ5" s="736"/>
      <c r="AR5" s="736"/>
      <c r="AS5" s="736"/>
      <c r="AT5" s="737"/>
      <c r="AU5" s="735" t="s">
        <v>352</v>
      </c>
      <c r="AV5" s="736"/>
      <c r="AW5" s="736"/>
      <c r="AX5" s="736"/>
      <c r="AY5" s="747"/>
      <c r="AZ5" s="207"/>
      <c r="BA5" s="207"/>
      <c r="BB5" s="207"/>
      <c r="BC5" s="207"/>
      <c r="BD5" s="207"/>
      <c r="BE5" s="208"/>
      <c r="BF5" s="208"/>
      <c r="BG5" s="208"/>
      <c r="BH5" s="208"/>
      <c r="BI5" s="208"/>
      <c r="BJ5" s="208"/>
      <c r="BK5" s="208"/>
      <c r="BL5" s="208"/>
      <c r="BM5" s="208"/>
      <c r="BN5" s="208"/>
      <c r="BO5" s="208"/>
      <c r="BP5" s="208"/>
      <c r="BQ5" s="758" t="s">
        <v>353</v>
      </c>
      <c r="BR5" s="759"/>
      <c r="BS5" s="759"/>
      <c r="BT5" s="759"/>
      <c r="BU5" s="759"/>
      <c r="BV5" s="759"/>
      <c r="BW5" s="759"/>
      <c r="BX5" s="759"/>
      <c r="BY5" s="759"/>
      <c r="BZ5" s="759"/>
      <c r="CA5" s="759"/>
      <c r="CB5" s="759"/>
      <c r="CC5" s="759"/>
      <c r="CD5" s="759"/>
      <c r="CE5" s="759"/>
      <c r="CF5" s="759"/>
      <c r="CG5" s="760"/>
      <c r="CH5" s="735" t="s">
        <v>354</v>
      </c>
      <c r="CI5" s="736"/>
      <c r="CJ5" s="736"/>
      <c r="CK5" s="736"/>
      <c r="CL5" s="737"/>
      <c r="CM5" s="735" t="s">
        <v>355</v>
      </c>
      <c r="CN5" s="736"/>
      <c r="CO5" s="736"/>
      <c r="CP5" s="736"/>
      <c r="CQ5" s="737"/>
      <c r="CR5" s="735" t="s">
        <v>356</v>
      </c>
      <c r="CS5" s="736"/>
      <c r="CT5" s="736"/>
      <c r="CU5" s="736"/>
      <c r="CV5" s="737"/>
      <c r="CW5" s="735" t="s">
        <v>357</v>
      </c>
      <c r="CX5" s="736"/>
      <c r="CY5" s="736"/>
      <c r="CZ5" s="736"/>
      <c r="DA5" s="737"/>
      <c r="DB5" s="735" t="s">
        <v>358</v>
      </c>
      <c r="DC5" s="736"/>
      <c r="DD5" s="736"/>
      <c r="DE5" s="736"/>
      <c r="DF5" s="737"/>
      <c r="DG5" s="741" t="s">
        <v>359</v>
      </c>
      <c r="DH5" s="742"/>
      <c r="DI5" s="742"/>
      <c r="DJ5" s="742"/>
      <c r="DK5" s="743"/>
      <c r="DL5" s="741" t="s">
        <v>360</v>
      </c>
      <c r="DM5" s="742"/>
      <c r="DN5" s="742"/>
      <c r="DO5" s="742"/>
      <c r="DP5" s="743"/>
      <c r="DQ5" s="735" t="s">
        <v>361</v>
      </c>
      <c r="DR5" s="736"/>
      <c r="DS5" s="736"/>
      <c r="DT5" s="736"/>
      <c r="DU5" s="737"/>
      <c r="DV5" s="735" t="s">
        <v>352</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362</v>
      </c>
      <c r="C7" s="750"/>
      <c r="D7" s="750"/>
      <c r="E7" s="750"/>
      <c r="F7" s="750"/>
      <c r="G7" s="750"/>
      <c r="H7" s="750"/>
      <c r="I7" s="750"/>
      <c r="J7" s="750"/>
      <c r="K7" s="750"/>
      <c r="L7" s="750"/>
      <c r="M7" s="750"/>
      <c r="N7" s="750"/>
      <c r="O7" s="750"/>
      <c r="P7" s="751"/>
      <c r="Q7" s="752">
        <v>6265</v>
      </c>
      <c r="R7" s="753"/>
      <c r="S7" s="753"/>
      <c r="T7" s="753"/>
      <c r="U7" s="753"/>
      <c r="V7" s="753">
        <v>5713</v>
      </c>
      <c r="W7" s="753"/>
      <c r="X7" s="753"/>
      <c r="Y7" s="753"/>
      <c r="Z7" s="753"/>
      <c r="AA7" s="753">
        <v>551</v>
      </c>
      <c r="AB7" s="753"/>
      <c r="AC7" s="753"/>
      <c r="AD7" s="753"/>
      <c r="AE7" s="754"/>
      <c r="AF7" s="755">
        <v>47</v>
      </c>
      <c r="AG7" s="756"/>
      <c r="AH7" s="756"/>
      <c r="AI7" s="756"/>
      <c r="AJ7" s="757"/>
      <c r="AK7" s="792">
        <v>2</v>
      </c>
      <c r="AL7" s="793"/>
      <c r="AM7" s="793"/>
      <c r="AN7" s="793"/>
      <c r="AO7" s="793"/>
      <c r="AP7" s="793">
        <v>77</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c r="BT7" s="797"/>
      <c r="BU7" s="797"/>
      <c r="BV7" s="797"/>
      <c r="BW7" s="797"/>
      <c r="BX7" s="797"/>
      <c r="BY7" s="797"/>
      <c r="BZ7" s="797"/>
      <c r="CA7" s="797"/>
      <c r="CB7" s="797"/>
      <c r="CC7" s="797"/>
      <c r="CD7" s="797"/>
      <c r="CE7" s="797"/>
      <c r="CF7" s="797"/>
      <c r="CG7" s="798"/>
      <c r="CH7" s="789"/>
      <c r="CI7" s="790"/>
      <c r="CJ7" s="790"/>
      <c r="CK7" s="790"/>
      <c r="CL7" s="791"/>
      <c r="CM7" s="789"/>
      <c r="CN7" s="790"/>
      <c r="CO7" s="790"/>
      <c r="CP7" s="790"/>
      <c r="CQ7" s="791"/>
      <c r="CR7" s="789"/>
      <c r="CS7" s="790"/>
      <c r="CT7" s="790"/>
      <c r="CU7" s="790"/>
      <c r="CV7" s="791"/>
      <c r="CW7" s="789"/>
      <c r="CX7" s="790"/>
      <c r="CY7" s="790"/>
      <c r="CZ7" s="790"/>
      <c r="DA7" s="791"/>
      <c r="DB7" s="789"/>
      <c r="DC7" s="790"/>
      <c r="DD7" s="790"/>
      <c r="DE7" s="790"/>
      <c r="DF7" s="791"/>
      <c r="DG7" s="789"/>
      <c r="DH7" s="790"/>
      <c r="DI7" s="790"/>
      <c r="DJ7" s="790"/>
      <c r="DK7" s="791"/>
      <c r="DL7" s="789"/>
      <c r="DM7" s="790"/>
      <c r="DN7" s="790"/>
      <c r="DO7" s="790"/>
      <c r="DP7" s="791"/>
      <c r="DQ7" s="789"/>
      <c r="DR7" s="790"/>
      <c r="DS7" s="790"/>
      <c r="DT7" s="790"/>
      <c r="DU7" s="791"/>
      <c r="DV7" s="770"/>
      <c r="DW7" s="771"/>
      <c r="DX7" s="771"/>
      <c r="DY7" s="771"/>
      <c r="DZ7" s="772"/>
      <c r="EA7" s="205"/>
    </row>
    <row r="8" spans="1:131" s="206" customFormat="1" ht="26.25" customHeight="1" x14ac:dyDescent="0.15">
      <c r="A8" s="212">
        <v>2</v>
      </c>
      <c r="B8" s="773" t="s">
        <v>363</v>
      </c>
      <c r="C8" s="774"/>
      <c r="D8" s="774"/>
      <c r="E8" s="774"/>
      <c r="F8" s="774"/>
      <c r="G8" s="774"/>
      <c r="H8" s="774"/>
      <c r="I8" s="774"/>
      <c r="J8" s="774"/>
      <c r="K8" s="774"/>
      <c r="L8" s="774"/>
      <c r="M8" s="774"/>
      <c r="N8" s="774"/>
      <c r="O8" s="774"/>
      <c r="P8" s="775"/>
      <c r="Q8" s="776">
        <v>146</v>
      </c>
      <c r="R8" s="777"/>
      <c r="S8" s="777"/>
      <c r="T8" s="777"/>
      <c r="U8" s="777"/>
      <c r="V8" s="777">
        <v>146</v>
      </c>
      <c r="W8" s="777"/>
      <c r="X8" s="777"/>
      <c r="Y8" s="777"/>
      <c r="Z8" s="777"/>
      <c r="AA8" s="777" t="s">
        <v>536</v>
      </c>
      <c r="AB8" s="777"/>
      <c r="AC8" s="777"/>
      <c r="AD8" s="777"/>
      <c r="AE8" s="778"/>
      <c r="AF8" s="779" t="s">
        <v>536</v>
      </c>
      <c r="AG8" s="780"/>
      <c r="AH8" s="780"/>
      <c r="AI8" s="780"/>
      <c r="AJ8" s="781"/>
      <c r="AK8" s="782">
        <v>145</v>
      </c>
      <c r="AL8" s="783"/>
      <c r="AM8" s="783"/>
      <c r="AN8" s="783"/>
      <c r="AO8" s="783"/>
      <c r="AP8" s="783" t="s">
        <v>536</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x14ac:dyDescent="0.15">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x14ac:dyDescent="0.15">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364</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365</v>
      </c>
      <c r="B23" s="808" t="s">
        <v>366</v>
      </c>
      <c r="C23" s="809"/>
      <c r="D23" s="809"/>
      <c r="E23" s="809"/>
      <c r="F23" s="809"/>
      <c r="G23" s="809"/>
      <c r="H23" s="809"/>
      <c r="I23" s="809"/>
      <c r="J23" s="809"/>
      <c r="K23" s="809"/>
      <c r="L23" s="809"/>
      <c r="M23" s="809"/>
      <c r="N23" s="809"/>
      <c r="O23" s="809"/>
      <c r="P23" s="810"/>
      <c r="Q23" s="811">
        <v>6409</v>
      </c>
      <c r="R23" s="812"/>
      <c r="S23" s="812"/>
      <c r="T23" s="812"/>
      <c r="U23" s="812"/>
      <c r="V23" s="812">
        <v>5857</v>
      </c>
      <c r="W23" s="812"/>
      <c r="X23" s="812"/>
      <c r="Y23" s="812"/>
      <c r="Z23" s="812"/>
      <c r="AA23" s="812">
        <f>AA7</f>
        <v>551</v>
      </c>
      <c r="AB23" s="812"/>
      <c r="AC23" s="812"/>
      <c r="AD23" s="812"/>
      <c r="AE23" s="813"/>
      <c r="AF23" s="814">
        <v>47</v>
      </c>
      <c r="AG23" s="812"/>
      <c r="AH23" s="812"/>
      <c r="AI23" s="812"/>
      <c r="AJ23" s="815"/>
      <c r="AK23" s="816"/>
      <c r="AL23" s="817"/>
      <c r="AM23" s="817"/>
      <c r="AN23" s="817"/>
      <c r="AO23" s="817"/>
      <c r="AP23" s="812">
        <f>AP7</f>
        <v>77</v>
      </c>
      <c r="AQ23" s="812"/>
      <c r="AR23" s="812"/>
      <c r="AS23" s="812"/>
      <c r="AT23" s="812"/>
      <c r="AU23" s="818"/>
      <c r="AV23" s="818"/>
      <c r="AW23" s="818"/>
      <c r="AX23" s="818"/>
      <c r="AY23" s="819"/>
      <c r="AZ23" s="827" t="s">
        <v>109</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367</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368</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345</v>
      </c>
      <c r="B26" s="759"/>
      <c r="C26" s="759"/>
      <c r="D26" s="759"/>
      <c r="E26" s="759"/>
      <c r="F26" s="759"/>
      <c r="G26" s="759"/>
      <c r="H26" s="759"/>
      <c r="I26" s="759"/>
      <c r="J26" s="759"/>
      <c r="K26" s="759"/>
      <c r="L26" s="759"/>
      <c r="M26" s="759"/>
      <c r="N26" s="759"/>
      <c r="O26" s="759"/>
      <c r="P26" s="760"/>
      <c r="Q26" s="735" t="s">
        <v>369</v>
      </c>
      <c r="R26" s="736"/>
      <c r="S26" s="736"/>
      <c r="T26" s="736"/>
      <c r="U26" s="737"/>
      <c r="V26" s="735" t="s">
        <v>370</v>
      </c>
      <c r="W26" s="736"/>
      <c r="X26" s="736"/>
      <c r="Y26" s="736"/>
      <c r="Z26" s="737"/>
      <c r="AA26" s="735" t="s">
        <v>371</v>
      </c>
      <c r="AB26" s="736"/>
      <c r="AC26" s="736"/>
      <c r="AD26" s="736"/>
      <c r="AE26" s="736"/>
      <c r="AF26" s="830" t="s">
        <v>372</v>
      </c>
      <c r="AG26" s="831"/>
      <c r="AH26" s="831"/>
      <c r="AI26" s="831"/>
      <c r="AJ26" s="832"/>
      <c r="AK26" s="736" t="s">
        <v>373</v>
      </c>
      <c r="AL26" s="736"/>
      <c r="AM26" s="736"/>
      <c r="AN26" s="736"/>
      <c r="AO26" s="737"/>
      <c r="AP26" s="735" t="s">
        <v>374</v>
      </c>
      <c r="AQ26" s="736"/>
      <c r="AR26" s="736"/>
      <c r="AS26" s="736"/>
      <c r="AT26" s="737"/>
      <c r="AU26" s="735" t="s">
        <v>375</v>
      </c>
      <c r="AV26" s="736"/>
      <c r="AW26" s="736"/>
      <c r="AX26" s="736"/>
      <c r="AY26" s="737"/>
      <c r="AZ26" s="735" t="s">
        <v>376</v>
      </c>
      <c r="BA26" s="736"/>
      <c r="BB26" s="736"/>
      <c r="BC26" s="736"/>
      <c r="BD26" s="737"/>
      <c r="BE26" s="735" t="s">
        <v>352</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377</v>
      </c>
      <c r="C28" s="750"/>
      <c r="D28" s="750"/>
      <c r="E28" s="750"/>
      <c r="F28" s="750"/>
      <c r="G28" s="750"/>
      <c r="H28" s="750"/>
      <c r="I28" s="750"/>
      <c r="J28" s="750"/>
      <c r="K28" s="750"/>
      <c r="L28" s="750"/>
      <c r="M28" s="750"/>
      <c r="N28" s="750"/>
      <c r="O28" s="750"/>
      <c r="P28" s="751"/>
      <c r="Q28" s="840">
        <v>662</v>
      </c>
      <c r="R28" s="841"/>
      <c r="S28" s="841"/>
      <c r="T28" s="841"/>
      <c r="U28" s="841"/>
      <c r="V28" s="841">
        <v>602</v>
      </c>
      <c r="W28" s="841"/>
      <c r="X28" s="841"/>
      <c r="Y28" s="841"/>
      <c r="Z28" s="841"/>
      <c r="AA28" s="841">
        <v>60</v>
      </c>
      <c r="AB28" s="841"/>
      <c r="AC28" s="841"/>
      <c r="AD28" s="841"/>
      <c r="AE28" s="842"/>
      <c r="AF28" s="843">
        <v>60</v>
      </c>
      <c r="AG28" s="841"/>
      <c r="AH28" s="841"/>
      <c r="AI28" s="841"/>
      <c r="AJ28" s="844"/>
      <c r="AK28" s="845">
        <v>47</v>
      </c>
      <c r="AL28" s="836"/>
      <c r="AM28" s="836"/>
      <c r="AN28" s="836"/>
      <c r="AO28" s="836"/>
      <c r="AP28" s="836" t="s">
        <v>536</v>
      </c>
      <c r="AQ28" s="836"/>
      <c r="AR28" s="836"/>
      <c r="AS28" s="836"/>
      <c r="AT28" s="836"/>
      <c r="AU28" s="836" t="s">
        <v>536</v>
      </c>
      <c r="AV28" s="836"/>
      <c r="AW28" s="836"/>
      <c r="AX28" s="836"/>
      <c r="AY28" s="836"/>
      <c r="AZ28" s="837" t="s">
        <v>536</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378</v>
      </c>
      <c r="C29" s="774"/>
      <c r="D29" s="774"/>
      <c r="E29" s="774"/>
      <c r="F29" s="774"/>
      <c r="G29" s="774"/>
      <c r="H29" s="774"/>
      <c r="I29" s="774"/>
      <c r="J29" s="774"/>
      <c r="K29" s="774"/>
      <c r="L29" s="774"/>
      <c r="M29" s="774"/>
      <c r="N29" s="774"/>
      <c r="O29" s="774"/>
      <c r="P29" s="775"/>
      <c r="Q29" s="776">
        <v>430</v>
      </c>
      <c r="R29" s="777"/>
      <c r="S29" s="777"/>
      <c r="T29" s="777"/>
      <c r="U29" s="777"/>
      <c r="V29" s="777">
        <v>417</v>
      </c>
      <c r="W29" s="777"/>
      <c r="X29" s="777"/>
      <c r="Y29" s="777"/>
      <c r="Z29" s="777"/>
      <c r="AA29" s="777">
        <v>13</v>
      </c>
      <c r="AB29" s="777"/>
      <c r="AC29" s="777"/>
      <c r="AD29" s="777"/>
      <c r="AE29" s="778"/>
      <c r="AF29" s="779">
        <v>13</v>
      </c>
      <c r="AG29" s="780"/>
      <c r="AH29" s="780"/>
      <c r="AI29" s="780"/>
      <c r="AJ29" s="781"/>
      <c r="AK29" s="848">
        <v>70</v>
      </c>
      <c r="AL29" s="849"/>
      <c r="AM29" s="849"/>
      <c r="AN29" s="849"/>
      <c r="AO29" s="849"/>
      <c r="AP29" s="849">
        <v>13</v>
      </c>
      <c r="AQ29" s="849"/>
      <c r="AR29" s="849"/>
      <c r="AS29" s="849"/>
      <c r="AT29" s="849"/>
      <c r="AU29" s="849" t="s">
        <v>536</v>
      </c>
      <c r="AV29" s="849"/>
      <c r="AW29" s="849"/>
      <c r="AX29" s="849"/>
      <c r="AY29" s="849"/>
      <c r="AZ29" s="850" t="s">
        <v>536</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379</v>
      </c>
      <c r="C30" s="774"/>
      <c r="D30" s="774"/>
      <c r="E30" s="774"/>
      <c r="F30" s="774"/>
      <c r="G30" s="774"/>
      <c r="H30" s="774"/>
      <c r="I30" s="774"/>
      <c r="J30" s="774"/>
      <c r="K30" s="774"/>
      <c r="L30" s="774"/>
      <c r="M30" s="774"/>
      <c r="N30" s="774"/>
      <c r="O30" s="774"/>
      <c r="P30" s="775"/>
      <c r="Q30" s="776">
        <v>2</v>
      </c>
      <c r="R30" s="777"/>
      <c r="S30" s="777"/>
      <c r="T30" s="777"/>
      <c r="U30" s="777"/>
      <c r="V30" s="777">
        <v>1</v>
      </c>
      <c r="W30" s="777"/>
      <c r="X30" s="777"/>
      <c r="Y30" s="777"/>
      <c r="Z30" s="777"/>
      <c r="AA30" s="777">
        <v>1</v>
      </c>
      <c r="AB30" s="777"/>
      <c r="AC30" s="777"/>
      <c r="AD30" s="777"/>
      <c r="AE30" s="778"/>
      <c r="AF30" s="779">
        <v>1</v>
      </c>
      <c r="AG30" s="780"/>
      <c r="AH30" s="780"/>
      <c r="AI30" s="780"/>
      <c r="AJ30" s="781"/>
      <c r="AK30" s="848" t="s">
        <v>536</v>
      </c>
      <c r="AL30" s="849"/>
      <c r="AM30" s="849"/>
      <c r="AN30" s="849"/>
      <c r="AO30" s="849"/>
      <c r="AP30" s="849" t="s">
        <v>536</v>
      </c>
      <c r="AQ30" s="849"/>
      <c r="AR30" s="849"/>
      <c r="AS30" s="849"/>
      <c r="AT30" s="849"/>
      <c r="AU30" s="849" t="s">
        <v>536</v>
      </c>
      <c r="AV30" s="849"/>
      <c r="AW30" s="849"/>
      <c r="AX30" s="849"/>
      <c r="AY30" s="849"/>
      <c r="AZ30" s="850" t="s">
        <v>536</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380</v>
      </c>
      <c r="C31" s="774"/>
      <c r="D31" s="774"/>
      <c r="E31" s="774"/>
      <c r="F31" s="774"/>
      <c r="G31" s="774"/>
      <c r="H31" s="774"/>
      <c r="I31" s="774"/>
      <c r="J31" s="774"/>
      <c r="K31" s="774"/>
      <c r="L31" s="774"/>
      <c r="M31" s="774"/>
      <c r="N31" s="774"/>
      <c r="O31" s="774"/>
      <c r="P31" s="775"/>
      <c r="Q31" s="776">
        <v>67</v>
      </c>
      <c r="R31" s="777"/>
      <c r="S31" s="777"/>
      <c r="T31" s="777"/>
      <c r="U31" s="777"/>
      <c r="V31" s="777">
        <v>66</v>
      </c>
      <c r="W31" s="777"/>
      <c r="X31" s="777"/>
      <c r="Y31" s="777"/>
      <c r="Z31" s="777"/>
      <c r="AA31" s="777">
        <v>1</v>
      </c>
      <c r="AB31" s="777"/>
      <c r="AC31" s="777"/>
      <c r="AD31" s="777"/>
      <c r="AE31" s="778"/>
      <c r="AF31" s="779">
        <v>1</v>
      </c>
      <c r="AG31" s="780"/>
      <c r="AH31" s="780"/>
      <c r="AI31" s="780"/>
      <c r="AJ31" s="781"/>
      <c r="AK31" s="848">
        <v>13</v>
      </c>
      <c r="AL31" s="849"/>
      <c r="AM31" s="849"/>
      <c r="AN31" s="849"/>
      <c r="AO31" s="849"/>
      <c r="AP31" s="849" t="s">
        <v>536</v>
      </c>
      <c r="AQ31" s="849"/>
      <c r="AR31" s="849"/>
      <c r="AS31" s="849"/>
      <c r="AT31" s="849"/>
      <c r="AU31" s="849" t="s">
        <v>536</v>
      </c>
      <c r="AV31" s="849"/>
      <c r="AW31" s="849"/>
      <c r="AX31" s="849"/>
      <c r="AY31" s="849"/>
      <c r="AZ31" s="850" t="s">
        <v>536</v>
      </c>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381</v>
      </c>
      <c r="C32" s="774"/>
      <c r="D32" s="774"/>
      <c r="E32" s="774"/>
      <c r="F32" s="774"/>
      <c r="G32" s="774"/>
      <c r="H32" s="774"/>
      <c r="I32" s="774"/>
      <c r="J32" s="774"/>
      <c r="K32" s="774"/>
      <c r="L32" s="774"/>
      <c r="M32" s="774"/>
      <c r="N32" s="774"/>
      <c r="O32" s="774"/>
      <c r="P32" s="775"/>
      <c r="Q32" s="776">
        <v>394</v>
      </c>
      <c r="R32" s="777"/>
      <c r="S32" s="777"/>
      <c r="T32" s="777"/>
      <c r="U32" s="777"/>
      <c r="V32" s="777">
        <v>242</v>
      </c>
      <c r="W32" s="777"/>
      <c r="X32" s="777"/>
      <c r="Y32" s="777"/>
      <c r="Z32" s="777"/>
      <c r="AA32" s="777">
        <v>151</v>
      </c>
      <c r="AB32" s="777"/>
      <c r="AC32" s="777"/>
      <c r="AD32" s="777"/>
      <c r="AE32" s="778"/>
      <c r="AF32" s="779">
        <v>151</v>
      </c>
      <c r="AG32" s="780"/>
      <c r="AH32" s="780"/>
      <c r="AI32" s="780"/>
      <c r="AJ32" s="781"/>
      <c r="AK32" s="848">
        <v>153</v>
      </c>
      <c r="AL32" s="849"/>
      <c r="AM32" s="849"/>
      <c r="AN32" s="849"/>
      <c r="AO32" s="849"/>
      <c r="AP32" s="849">
        <v>238</v>
      </c>
      <c r="AQ32" s="849"/>
      <c r="AR32" s="849"/>
      <c r="AS32" s="849"/>
      <c r="AT32" s="849"/>
      <c r="AU32" s="849">
        <v>207</v>
      </c>
      <c r="AV32" s="849"/>
      <c r="AW32" s="849"/>
      <c r="AX32" s="849"/>
      <c r="AY32" s="849"/>
      <c r="AZ32" s="850" t="s">
        <v>536</v>
      </c>
      <c r="BA32" s="850"/>
      <c r="BB32" s="850"/>
      <c r="BC32" s="850"/>
      <c r="BD32" s="850"/>
      <c r="BE32" s="846" t="s">
        <v>382</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t="s">
        <v>383</v>
      </c>
      <c r="C33" s="774"/>
      <c r="D33" s="774"/>
      <c r="E33" s="774"/>
      <c r="F33" s="774"/>
      <c r="G33" s="774"/>
      <c r="H33" s="774"/>
      <c r="I33" s="774"/>
      <c r="J33" s="774"/>
      <c r="K33" s="774"/>
      <c r="L33" s="774"/>
      <c r="M33" s="774"/>
      <c r="N33" s="774"/>
      <c r="O33" s="774"/>
      <c r="P33" s="775"/>
      <c r="Q33" s="776">
        <v>120</v>
      </c>
      <c r="R33" s="777"/>
      <c r="S33" s="777"/>
      <c r="T33" s="777"/>
      <c r="U33" s="777"/>
      <c r="V33" s="777">
        <v>65</v>
      </c>
      <c r="W33" s="777"/>
      <c r="X33" s="777"/>
      <c r="Y33" s="777"/>
      <c r="Z33" s="777"/>
      <c r="AA33" s="777">
        <v>55</v>
      </c>
      <c r="AB33" s="777"/>
      <c r="AC33" s="777"/>
      <c r="AD33" s="777"/>
      <c r="AE33" s="778"/>
      <c r="AF33" s="779" t="s">
        <v>109</v>
      </c>
      <c r="AG33" s="780"/>
      <c r="AH33" s="780"/>
      <c r="AI33" s="780"/>
      <c r="AJ33" s="781"/>
      <c r="AK33" s="848">
        <v>54</v>
      </c>
      <c r="AL33" s="849"/>
      <c r="AM33" s="849"/>
      <c r="AN33" s="849"/>
      <c r="AO33" s="849"/>
      <c r="AP33" s="849" t="s">
        <v>536</v>
      </c>
      <c r="AQ33" s="849"/>
      <c r="AR33" s="849"/>
      <c r="AS33" s="849"/>
      <c r="AT33" s="849"/>
      <c r="AU33" s="849" t="s">
        <v>536</v>
      </c>
      <c r="AV33" s="849"/>
      <c r="AW33" s="849"/>
      <c r="AX33" s="849"/>
      <c r="AY33" s="849"/>
      <c r="AZ33" s="850" t="s">
        <v>536</v>
      </c>
      <c r="BA33" s="850"/>
      <c r="BB33" s="850"/>
      <c r="BC33" s="850"/>
      <c r="BD33" s="850"/>
      <c r="BE33" s="846" t="s">
        <v>382</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384</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365</v>
      </c>
      <c r="B63" s="808" t="s">
        <v>385</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225</v>
      </c>
      <c r="AG63" s="860"/>
      <c r="AH63" s="860"/>
      <c r="AI63" s="860"/>
      <c r="AJ63" s="861"/>
      <c r="AK63" s="862"/>
      <c r="AL63" s="857"/>
      <c r="AM63" s="857"/>
      <c r="AN63" s="857"/>
      <c r="AO63" s="857"/>
      <c r="AP63" s="860">
        <f>AP29+AP32</f>
        <v>251</v>
      </c>
      <c r="AQ63" s="860"/>
      <c r="AR63" s="860"/>
      <c r="AS63" s="860"/>
      <c r="AT63" s="860"/>
      <c r="AU63" s="860">
        <v>207</v>
      </c>
      <c r="AV63" s="860"/>
      <c r="AW63" s="860"/>
      <c r="AX63" s="860"/>
      <c r="AY63" s="860"/>
      <c r="AZ63" s="864"/>
      <c r="BA63" s="864"/>
      <c r="BB63" s="864"/>
      <c r="BC63" s="864"/>
      <c r="BD63" s="864"/>
      <c r="BE63" s="865"/>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386</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387</v>
      </c>
      <c r="B66" s="759"/>
      <c r="C66" s="759"/>
      <c r="D66" s="759"/>
      <c r="E66" s="759"/>
      <c r="F66" s="759"/>
      <c r="G66" s="759"/>
      <c r="H66" s="759"/>
      <c r="I66" s="759"/>
      <c r="J66" s="759"/>
      <c r="K66" s="759"/>
      <c r="L66" s="759"/>
      <c r="M66" s="759"/>
      <c r="N66" s="759"/>
      <c r="O66" s="759"/>
      <c r="P66" s="760"/>
      <c r="Q66" s="735" t="s">
        <v>369</v>
      </c>
      <c r="R66" s="736"/>
      <c r="S66" s="736"/>
      <c r="T66" s="736"/>
      <c r="U66" s="737"/>
      <c r="V66" s="735" t="s">
        <v>370</v>
      </c>
      <c r="W66" s="736"/>
      <c r="X66" s="736"/>
      <c r="Y66" s="736"/>
      <c r="Z66" s="737"/>
      <c r="AA66" s="735" t="s">
        <v>371</v>
      </c>
      <c r="AB66" s="736"/>
      <c r="AC66" s="736"/>
      <c r="AD66" s="736"/>
      <c r="AE66" s="737"/>
      <c r="AF66" s="870" t="s">
        <v>372</v>
      </c>
      <c r="AG66" s="831"/>
      <c r="AH66" s="831"/>
      <c r="AI66" s="831"/>
      <c r="AJ66" s="871"/>
      <c r="AK66" s="735" t="s">
        <v>373</v>
      </c>
      <c r="AL66" s="759"/>
      <c r="AM66" s="759"/>
      <c r="AN66" s="759"/>
      <c r="AO66" s="760"/>
      <c r="AP66" s="735" t="s">
        <v>374</v>
      </c>
      <c r="AQ66" s="736"/>
      <c r="AR66" s="736"/>
      <c r="AS66" s="736"/>
      <c r="AT66" s="737"/>
      <c r="AU66" s="735" t="s">
        <v>388</v>
      </c>
      <c r="AV66" s="736"/>
      <c r="AW66" s="736"/>
      <c r="AX66" s="736"/>
      <c r="AY66" s="737"/>
      <c r="AZ66" s="735" t="s">
        <v>352</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537</v>
      </c>
      <c r="C68" s="888"/>
      <c r="D68" s="888"/>
      <c r="E68" s="888"/>
      <c r="F68" s="888"/>
      <c r="G68" s="888"/>
      <c r="H68" s="888"/>
      <c r="I68" s="888"/>
      <c r="J68" s="888"/>
      <c r="K68" s="888"/>
      <c r="L68" s="888"/>
      <c r="M68" s="888"/>
      <c r="N68" s="888"/>
      <c r="O68" s="888"/>
      <c r="P68" s="889"/>
      <c r="Q68" s="890">
        <v>9233</v>
      </c>
      <c r="R68" s="884"/>
      <c r="S68" s="884"/>
      <c r="T68" s="884"/>
      <c r="U68" s="884"/>
      <c r="V68" s="884">
        <v>9107</v>
      </c>
      <c r="W68" s="884"/>
      <c r="X68" s="884"/>
      <c r="Y68" s="884"/>
      <c r="Z68" s="884"/>
      <c r="AA68" s="884">
        <v>127</v>
      </c>
      <c r="AB68" s="884"/>
      <c r="AC68" s="884"/>
      <c r="AD68" s="884"/>
      <c r="AE68" s="884"/>
      <c r="AF68" s="884">
        <v>127</v>
      </c>
      <c r="AG68" s="884"/>
      <c r="AH68" s="884"/>
      <c r="AI68" s="884"/>
      <c r="AJ68" s="884"/>
      <c r="AK68" s="884">
        <v>1770</v>
      </c>
      <c r="AL68" s="884"/>
      <c r="AM68" s="884"/>
      <c r="AN68" s="884"/>
      <c r="AO68" s="884"/>
      <c r="AP68" s="884" t="s">
        <v>536</v>
      </c>
      <c r="AQ68" s="884"/>
      <c r="AR68" s="884"/>
      <c r="AS68" s="884"/>
      <c r="AT68" s="884"/>
      <c r="AU68" s="884" t="s">
        <v>536</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538</v>
      </c>
      <c r="C69" s="892"/>
      <c r="D69" s="892"/>
      <c r="E69" s="892"/>
      <c r="F69" s="892"/>
      <c r="G69" s="892"/>
      <c r="H69" s="892"/>
      <c r="I69" s="892"/>
      <c r="J69" s="892"/>
      <c r="K69" s="892"/>
      <c r="L69" s="892"/>
      <c r="M69" s="892"/>
      <c r="N69" s="892"/>
      <c r="O69" s="892"/>
      <c r="P69" s="893"/>
      <c r="Q69" s="894">
        <v>29</v>
      </c>
      <c r="R69" s="849"/>
      <c r="S69" s="849"/>
      <c r="T69" s="849"/>
      <c r="U69" s="849"/>
      <c r="V69" s="849">
        <v>26</v>
      </c>
      <c r="W69" s="849"/>
      <c r="X69" s="849"/>
      <c r="Y69" s="849"/>
      <c r="Z69" s="849"/>
      <c r="AA69" s="849">
        <v>3</v>
      </c>
      <c r="AB69" s="849"/>
      <c r="AC69" s="849"/>
      <c r="AD69" s="849"/>
      <c r="AE69" s="849"/>
      <c r="AF69" s="849">
        <v>3</v>
      </c>
      <c r="AG69" s="849"/>
      <c r="AH69" s="849"/>
      <c r="AI69" s="849"/>
      <c r="AJ69" s="849"/>
      <c r="AK69" s="849">
        <v>0</v>
      </c>
      <c r="AL69" s="849"/>
      <c r="AM69" s="849"/>
      <c r="AN69" s="849"/>
      <c r="AO69" s="849"/>
      <c r="AP69" s="849" t="s">
        <v>536</v>
      </c>
      <c r="AQ69" s="849"/>
      <c r="AR69" s="849"/>
      <c r="AS69" s="849"/>
      <c r="AT69" s="849"/>
      <c r="AU69" s="849" t="s">
        <v>547</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t="s">
        <v>539</v>
      </c>
      <c r="C70" s="892"/>
      <c r="D70" s="892"/>
      <c r="E70" s="892"/>
      <c r="F70" s="892"/>
      <c r="G70" s="892"/>
      <c r="H70" s="892"/>
      <c r="I70" s="892"/>
      <c r="J70" s="892"/>
      <c r="K70" s="892"/>
      <c r="L70" s="892"/>
      <c r="M70" s="892"/>
      <c r="N70" s="892"/>
      <c r="O70" s="892"/>
      <c r="P70" s="893"/>
      <c r="Q70" s="894">
        <v>1032</v>
      </c>
      <c r="R70" s="849"/>
      <c r="S70" s="849"/>
      <c r="T70" s="849"/>
      <c r="U70" s="849"/>
      <c r="V70" s="849">
        <v>922</v>
      </c>
      <c r="W70" s="849"/>
      <c r="X70" s="849"/>
      <c r="Y70" s="849"/>
      <c r="Z70" s="849"/>
      <c r="AA70" s="849">
        <v>111</v>
      </c>
      <c r="AB70" s="849"/>
      <c r="AC70" s="849"/>
      <c r="AD70" s="849"/>
      <c r="AE70" s="849"/>
      <c r="AF70" s="849">
        <v>111</v>
      </c>
      <c r="AG70" s="849"/>
      <c r="AH70" s="849"/>
      <c r="AI70" s="849"/>
      <c r="AJ70" s="849"/>
      <c r="AK70" s="849" t="s">
        <v>536</v>
      </c>
      <c r="AL70" s="849"/>
      <c r="AM70" s="849"/>
      <c r="AN70" s="849"/>
      <c r="AO70" s="849"/>
      <c r="AP70" s="849">
        <v>5</v>
      </c>
      <c r="AQ70" s="849"/>
      <c r="AR70" s="849"/>
      <c r="AS70" s="849"/>
      <c r="AT70" s="849"/>
      <c r="AU70" s="849">
        <v>2</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t="s">
        <v>540</v>
      </c>
      <c r="C71" s="892"/>
      <c r="D71" s="892"/>
      <c r="E71" s="892"/>
      <c r="F71" s="892"/>
      <c r="G71" s="892"/>
      <c r="H71" s="892"/>
      <c r="I71" s="892"/>
      <c r="J71" s="892"/>
      <c r="K71" s="892"/>
      <c r="L71" s="892"/>
      <c r="M71" s="892"/>
      <c r="N71" s="892"/>
      <c r="O71" s="892"/>
      <c r="P71" s="893"/>
      <c r="Q71" s="894">
        <v>70</v>
      </c>
      <c r="R71" s="849"/>
      <c r="S71" s="849"/>
      <c r="T71" s="849"/>
      <c r="U71" s="849"/>
      <c r="V71" s="849">
        <v>70</v>
      </c>
      <c r="W71" s="849"/>
      <c r="X71" s="849"/>
      <c r="Y71" s="849"/>
      <c r="Z71" s="849"/>
      <c r="AA71" s="849" t="s">
        <v>549</v>
      </c>
      <c r="AB71" s="849"/>
      <c r="AC71" s="849"/>
      <c r="AD71" s="849"/>
      <c r="AE71" s="849"/>
      <c r="AF71" s="849" t="s">
        <v>536</v>
      </c>
      <c r="AG71" s="849"/>
      <c r="AH71" s="849"/>
      <c r="AI71" s="849"/>
      <c r="AJ71" s="849"/>
      <c r="AK71" s="849">
        <v>13</v>
      </c>
      <c r="AL71" s="849"/>
      <c r="AM71" s="849"/>
      <c r="AN71" s="849"/>
      <c r="AO71" s="849"/>
      <c r="AP71" s="849" t="s">
        <v>536</v>
      </c>
      <c r="AQ71" s="849"/>
      <c r="AR71" s="849"/>
      <c r="AS71" s="849"/>
      <c r="AT71" s="849"/>
      <c r="AU71" s="849" t="s">
        <v>536</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t="s">
        <v>541</v>
      </c>
      <c r="C72" s="892"/>
      <c r="D72" s="892"/>
      <c r="E72" s="892"/>
      <c r="F72" s="892"/>
      <c r="G72" s="892"/>
      <c r="H72" s="892"/>
      <c r="I72" s="892"/>
      <c r="J72" s="892"/>
      <c r="K72" s="892"/>
      <c r="L72" s="892"/>
      <c r="M72" s="892"/>
      <c r="N72" s="892"/>
      <c r="O72" s="892"/>
      <c r="P72" s="893"/>
      <c r="Q72" s="894">
        <v>3377</v>
      </c>
      <c r="R72" s="849"/>
      <c r="S72" s="849"/>
      <c r="T72" s="849"/>
      <c r="U72" s="849"/>
      <c r="V72" s="849">
        <v>3310</v>
      </c>
      <c r="W72" s="849"/>
      <c r="X72" s="849"/>
      <c r="Y72" s="849"/>
      <c r="Z72" s="849"/>
      <c r="AA72" s="849">
        <v>67</v>
      </c>
      <c r="AB72" s="849"/>
      <c r="AC72" s="849"/>
      <c r="AD72" s="849"/>
      <c r="AE72" s="849"/>
      <c r="AF72" s="849">
        <v>67</v>
      </c>
      <c r="AG72" s="849"/>
      <c r="AH72" s="849"/>
      <c r="AI72" s="849"/>
      <c r="AJ72" s="849"/>
      <c r="AK72" s="849">
        <v>401</v>
      </c>
      <c r="AL72" s="849"/>
      <c r="AM72" s="849"/>
      <c r="AN72" s="849"/>
      <c r="AO72" s="849"/>
      <c r="AP72" s="849">
        <v>222</v>
      </c>
      <c r="AQ72" s="849"/>
      <c r="AR72" s="849"/>
      <c r="AS72" s="849"/>
      <c r="AT72" s="849"/>
      <c r="AU72" s="849">
        <v>6</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t="s">
        <v>542</v>
      </c>
      <c r="C73" s="892"/>
      <c r="D73" s="892"/>
      <c r="E73" s="892"/>
      <c r="F73" s="892"/>
      <c r="G73" s="892"/>
      <c r="H73" s="892"/>
      <c r="I73" s="892"/>
      <c r="J73" s="892"/>
      <c r="K73" s="892"/>
      <c r="L73" s="892"/>
      <c r="M73" s="892"/>
      <c r="N73" s="892"/>
      <c r="O73" s="892"/>
      <c r="P73" s="893"/>
      <c r="Q73" s="894">
        <v>75</v>
      </c>
      <c r="R73" s="849"/>
      <c r="S73" s="849"/>
      <c r="T73" s="849"/>
      <c r="U73" s="849"/>
      <c r="V73" s="849">
        <v>72</v>
      </c>
      <c r="W73" s="849"/>
      <c r="X73" s="849"/>
      <c r="Y73" s="849"/>
      <c r="Z73" s="849"/>
      <c r="AA73" s="849">
        <v>3</v>
      </c>
      <c r="AB73" s="849"/>
      <c r="AC73" s="849"/>
      <c r="AD73" s="849"/>
      <c r="AE73" s="849"/>
      <c r="AF73" s="849">
        <v>3</v>
      </c>
      <c r="AG73" s="849"/>
      <c r="AH73" s="849"/>
      <c r="AI73" s="849"/>
      <c r="AJ73" s="849"/>
      <c r="AK73" s="849" t="s">
        <v>536</v>
      </c>
      <c r="AL73" s="849"/>
      <c r="AM73" s="849"/>
      <c r="AN73" s="849"/>
      <c r="AO73" s="849"/>
      <c r="AP73" s="849" t="s">
        <v>536</v>
      </c>
      <c r="AQ73" s="849"/>
      <c r="AR73" s="849"/>
      <c r="AS73" s="849"/>
      <c r="AT73" s="849"/>
      <c r="AU73" s="849" t="s">
        <v>550</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t="s">
        <v>551</v>
      </c>
      <c r="C74" s="892"/>
      <c r="D74" s="892"/>
      <c r="E74" s="892"/>
      <c r="F74" s="892"/>
      <c r="G74" s="892"/>
      <c r="H74" s="892"/>
      <c r="I74" s="892"/>
      <c r="J74" s="892"/>
      <c r="K74" s="892"/>
      <c r="L74" s="892"/>
      <c r="M74" s="892"/>
      <c r="N74" s="892"/>
      <c r="O74" s="892"/>
      <c r="P74" s="893"/>
      <c r="Q74" s="894">
        <v>3</v>
      </c>
      <c r="R74" s="849"/>
      <c r="S74" s="849"/>
      <c r="T74" s="849"/>
      <c r="U74" s="849"/>
      <c r="V74" s="849">
        <v>2</v>
      </c>
      <c r="W74" s="849"/>
      <c r="X74" s="849"/>
      <c r="Y74" s="849"/>
      <c r="Z74" s="849"/>
      <c r="AA74" s="849">
        <v>1</v>
      </c>
      <c r="AB74" s="849"/>
      <c r="AC74" s="849"/>
      <c r="AD74" s="849"/>
      <c r="AE74" s="849"/>
      <c r="AF74" s="849">
        <v>1</v>
      </c>
      <c r="AG74" s="849"/>
      <c r="AH74" s="849"/>
      <c r="AI74" s="849"/>
      <c r="AJ74" s="849"/>
      <c r="AK74" s="849" t="s">
        <v>536</v>
      </c>
      <c r="AL74" s="849"/>
      <c r="AM74" s="849"/>
      <c r="AN74" s="849"/>
      <c r="AO74" s="849"/>
      <c r="AP74" s="849" t="s">
        <v>536</v>
      </c>
      <c r="AQ74" s="849"/>
      <c r="AR74" s="849"/>
      <c r="AS74" s="849"/>
      <c r="AT74" s="849"/>
      <c r="AU74" s="849" t="s">
        <v>536</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t="s">
        <v>543</v>
      </c>
      <c r="C75" s="892"/>
      <c r="D75" s="892"/>
      <c r="E75" s="892"/>
      <c r="F75" s="892"/>
      <c r="G75" s="892"/>
      <c r="H75" s="892"/>
      <c r="I75" s="892"/>
      <c r="J75" s="892"/>
      <c r="K75" s="892"/>
      <c r="L75" s="892"/>
      <c r="M75" s="892"/>
      <c r="N75" s="892"/>
      <c r="O75" s="892"/>
      <c r="P75" s="893"/>
      <c r="Q75" s="897">
        <v>153</v>
      </c>
      <c r="R75" s="898"/>
      <c r="S75" s="898"/>
      <c r="T75" s="898"/>
      <c r="U75" s="848"/>
      <c r="V75" s="899">
        <v>128</v>
      </c>
      <c r="W75" s="898"/>
      <c r="X75" s="898"/>
      <c r="Y75" s="898"/>
      <c r="Z75" s="848"/>
      <c r="AA75" s="899">
        <v>25</v>
      </c>
      <c r="AB75" s="898"/>
      <c r="AC75" s="898"/>
      <c r="AD75" s="898"/>
      <c r="AE75" s="848"/>
      <c r="AF75" s="899">
        <v>25</v>
      </c>
      <c r="AG75" s="898"/>
      <c r="AH75" s="898"/>
      <c r="AI75" s="898"/>
      <c r="AJ75" s="848"/>
      <c r="AK75" s="899">
        <v>12</v>
      </c>
      <c r="AL75" s="898"/>
      <c r="AM75" s="898"/>
      <c r="AN75" s="898"/>
      <c r="AO75" s="848"/>
      <c r="AP75" s="899">
        <v>7</v>
      </c>
      <c r="AQ75" s="898"/>
      <c r="AR75" s="898"/>
      <c r="AS75" s="898"/>
      <c r="AT75" s="848"/>
      <c r="AU75" s="899">
        <v>0</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t="s">
        <v>544</v>
      </c>
      <c r="C76" s="892"/>
      <c r="D76" s="892"/>
      <c r="E76" s="892"/>
      <c r="F76" s="892"/>
      <c r="G76" s="892"/>
      <c r="H76" s="892"/>
      <c r="I76" s="892"/>
      <c r="J76" s="892"/>
      <c r="K76" s="892"/>
      <c r="L76" s="892"/>
      <c r="M76" s="892"/>
      <c r="N76" s="892"/>
      <c r="O76" s="892"/>
      <c r="P76" s="893"/>
      <c r="Q76" s="897">
        <v>2350</v>
      </c>
      <c r="R76" s="898"/>
      <c r="S76" s="898"/>
      <c r="T76" s="898"/>
      <c r="U76" s="848"/>
      <c r="V76" s="899">
        <v>2073</v>
      </c>
      <c r="W76" s="898"/>
      <c r="X76" s="898"/>
      <c r="Y76" s="898"/>
      <c r="Z76" s="848"/>
      <c r="AA76" s="899">
        <v>276</v>
      </c>
      <c r="AB76" s="898"/>
      <c r="AC76" s="898"/>
      <c r="AD76" s="898"/>
      <c r="AE76" s="848"/>
      <c r="AF76" s="899">
        <v>1440</v>
      </c>
      <c r="AG76" s="898"/>
      <c r="AH76" s="898"/>
      <c r="AI76" s="898"/>
      <c r="AJ76" s="848"/>
      <c r="AK76" s="899">
        <v>5</v>
      </c>
      <c r="AL76" s="898"/>
      <c r="AM76" s="898"/>
      <c r="AN76" s="898"/>
      <c r="AO76" s="848"/>
      <c r="AP76" s="899">
        <v>2343</v>
      </c>
      <c r="AQ76" s="898"/>
      <c r="AR76" s="898"/>
      <c r="AS76" s="898"/>
      <c r="AT76" s="848"/>
      <c r="AU76" s="899" t="s">
        <v>536</v>
      </c>
      <c r="AV76" s="898"/>
      <c r="AW76" s="898"/>
      <c r="AX76" s="898"/>
      <c r="AY76" s="848"/>
      <c r="AZ76" s="895" t="s">
        <v>548</v>
      </c>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t="s">
        <v>545</v>
      </c>
      <c r="C77" s="892"/>
      <c r="D77" s="892"/>
      <c r="E77" s="892"/>
      <c r="F77" s="892"/>
      <c r="G77" s="892"/>
      <c r="H77" s="892"/>
      <c r="I77" s="892"/>
      <c r="J77" s="892"/>
      <c r="K77" s="892"/>
      <c r="L77" s="892"/>
      <c r="M77" s="892"/>
      <c r="N77" s="892"/>
      <c r="O77" s="892"/>
      <c r="P77" s="893"/>
      <c r="Q77" s="897">
        <v>1927</v>
      </c>
      <c r="R77" s="898"/>
      <c r="S77" s="898"/>
      <c r="T77" s="898"/>
      <c r="U77" s="848"/>
      <c r="V77" s="899">
        <v>1861</v>
      </c>
      <c r="W77" s="898"/>
      <c r="X77" s="898"/>
      <c r="Y77" s="898"/>
      <c r="Z77" s="848"/>
      <c r="AA77" s="899">
        <v>66</v>
      </c>
      <c r="AB77" s="898"/>
      <c r="AC77" s="898"/>
      <c r="AD77" s="898"/>
      <c r="AE77" s="848"/>
      <c r="AF77" s="899">
        <v>66</v>
      </c>
      <c r="AG77" s="898"/>
      <c r="AH77" s="898"/>
      <c r="AI77" s="898"/>
      <c r="AJ77" s="848"/>
      <c r="AK77" s="899">
        <v>412</v>
      </c>
      <c r="AL77" s="898"/>
      <c r="AM77" s="898"/>
      <c r="AN77" s="898"/>
      <c r="AO77" s="848"/>
      <c r="AP77" s="899" t="s">
        <v>536</v>
      </c>
      <c r="AQ77" s="898"/>
      <c r="AR77" s="898"/>
      <c r="AS77" s="898"/>
      <c r="AT77" s="848"/>
      <c r="AU77" s="899" t="s">
        <v>536</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t="s">
        <v>546</v>
      </c>
      <c r="C78" s="892"/>
      <c r="D78" s="892"/>
      <c r="E78" s="892"/>
      <c r="F78" s="892"/>
      <c r="G78" s="892"/>
      <c r="H78" s="892"/>
      <c r="I78" s="892"/>
      <c r="J78" s="892"/>
      <c r="K78" s="892"/>
      <c r="L78" s="892"/>
      <c r="M78" s="892"/>
      <c r="N78" s="892"/>
      <c r="O78" s="892"/>
      <c r="P78" s="893"/>
      <c r="Q78" s="894">
        <v>781330</v>
      </c>
      <c r="R78" s="849"/>
      <c r="S78" s="849"/>
      <c r="T78" s="849"/>
      <c r="U78" s="849"/>
      <c r="V78" s="849">
        <v>753431</v>
      </c>
      <c r="W78" s="849"/>
      <c r="X78" s="849"/>
      <c r="Y78" s="849"/>
      <c r="Z78" s="849"/>
      <c r="AA78" s="849">
        <v>27899</v>
      </c>
      <c r="AB78" s="849"/>
      <c r="AC78" s="849"/>
      <c r="AD78" s="849"/>
      <c r="AE78" s="849"/>
      <c r="AF78" s="849">
        <v>27899</v>
      </c>
      <c r="AG78" s="849"/>
      <c r="AH78" s="849"/>
      <c r="AI78" s="849"/>
      <c r="AJ78" s="849"/>
      <c r="AK78" s="849">
        <v>396</v>
      </c>
      <c r="AL78" s="849"/>
      <c r="AM78" s="849"/>
      <c r="AN78" s="849"/>
      <c r="AO78" s="849"/>
      <c r="AP78" s="849" t="s">
        <v>536</v>
      </c>
      <c r="AQ78" s="849"/>
      <c r="AR78" s="849"/>
      <c r="AS78" s="849"/>
      <c r="AT78" s="849"/>
      <c r="AU78" s="849" t="s">
        <v>536</v>
      </c>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365</v>
      </c>
      <c r="B88" s="808" t="s">
        <v>389</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f>AF68+AF69+AF70+AF72+AF73+AF74+AF75+AF76+AF77+AF78</f>
        <v>29742</v>
      </c>
      <c r="AG88" s="860"/>
      <c r="AH88" s="860"/>
      <c r="AI88" s="860"/>
      <c r="AJ88" s="860"/>
      <c r="AK88" s="857"/>
      <c r="AL88" s="857"/>
      <c r="AM88" s="857"/>
      <c r="AN88" s="857"/>
      <c r="AO88" s="857"/>
      <c r="AP88" s="860">
        <f>AP70+AP72+AP75+AP76</f>
        <v>2577</v>
      </c>
      <c r="AQ88" s="860"/>
      <c r="AR88" s="860"/>
      <c r="AS88" s="860"/>
      <c r="AT88" s="860"/>
      <c r="AU88" s="860">
        <f>AU70+AU72</f>
        <v>8</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808" t="s">
        <v>390</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391</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392</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393</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394</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395</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396</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397</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398</v>
      </c>
      <c r="AB109" s="913"/>
      <c r="AC109" s="913"/>
      <c r="AD109" s="913"/>
      <c r="AE109" s="914"/>
      <c r="AF109" s="912" t="s">
        <v>285</v>
      </c>
      <c r="AG109" s="913"/>
      <c r="AH109" s="913"/>
      <c r="AI109" s="913"/>
      <c r="AJ109" s="914"/>
      <c r="AK109" s="912" t="s">
        <v>284</v>
      </c>
      <c r="AL109" s="913"/>
      <c r="AM109" s="913"/>
      <c r="AN109" s="913"/>
      <c r="AO109" s="914"/>
      <c r="AP109" s="912" t="s">
        <v>399</v>
      </c>
      <c r="AQ109" s="913"/>
      <c r="AR109" s="913"/>
      <c r="AS109" s="913"/>
      <c r="AT109" s="915"/>
      <c r="AU109" s="934" t="s">
        <v>397</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398</v>
      </c>
      <c r="BR109" s="913"/>
      <c r="BS109" s="913"/>
      <c r="BT109" s="913"/>
      <c r="BU109" s="914"/>
      <c r="BV109" s="912" t="s">
        <v>285</v>
      </c>
      <c r="BW109" s="913"/>
      <c r="BX109" s="913"/>
      <c r="BY109" s="913"/>
      <c r="BZ109" s="914"/>
      <c r="CA109" s="912" t="s">
        <v>284</v>
      </c>
      <c r="CB109" s="913"/>
      <c r="CC109" s="913"/>
      <c r="CD109" s="913"/>
      <c r="CE109" s="914"/>
      <c r="CF109" s="935" t="s">
        <v>399</v>
      </c>
      <c r="CG109" s="935"/>
      <c r="CH109" s="935"/>
      <c r="CI109" s="935"/>
      <c r="CJ109" s="935"/>
      <c r="CK109" s="912" t="s">
        <v>400</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398</v>
      </c>
      <c r="DH109" s="913"/>
      <c r="DI109" s="913"/>
      <c r="DJ109" s="913"/>
      <c r="DK109" s="914"/>
      <c r="DL109" s="912" t="s">
        <v>285</v>
      </c>
      <c r="DM109" s="913"/>
      <c r="DN109" s="913"/>
      <c r="DO109" s="913"/>
      <c r="DP109" s="914"/>
      <c r="DQ109" s="912" t="s">
        <v>284</v>
      </c>
      <c r="DR109" s="913"/>
      <c r="DS109" s="913"/>
      <c r="DT109" s="913"/>
      <c r="DU109" s="914"/>
      <c r="DV109" s="912" t="s">
        <v>399</v>
      </c>
      <c r="DW109" s="913"/>
      <c r="DX109" s="913"/>
      <c r="DY109" s="913"/>
      <c r="DZ109" s="915"/>
    </row>
    <row r="110" spans="1:131" s="197" customFormat="1" ht="26.25" customHeight="1" x14ac:dyDescent="0.15">
      <c r="A110" s="916" t="s">
        <v>401</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131024</v>
      </c>
      <c r="AB110" s="920"/>
      <c r="AC110" s="920"/>
      <c r="AD110" s="920"/>
      <c r="AE110" s="921"/>
      <c r="AF110" s="922">
        <v>130741</v>
      </c>
      <c r="AG110" s="920"/>
      <c r="AH110" s="920"/>
      <c r="AI110" s="920"/>
      <c r="AJ110" s="921"/>
      <c r="AK110" s="922">
        <v>63000</v>
      </c>
      <c r="AL110" s="920"/>
      <c r="AM110" s="920"/>
      <c r="AN110" s="920"/>
      <c r="AO110" s="921"/>
      <c r="AP110" s="923">
        <v>1.5</v>
      </c>
      <c r="AQ110" s="924"/>
      <c r="AR110" s="924"/>
      <c r="AS110" s="924"/>
      <c r="AT110" s="925"/>
      <c r="AU110" s="926" t="s">
        <v>61</v>
      </c>
      <c r="AV110" s="927"/>
      <c r="AW110" s="927"/>
      <c r="AX110" s="927"/>
      <c r="AY110" s="928"/>
      <c r="AZ110" s="970" t="s">
        <v>402</v>
      </c>
      <c r="BA110" s="917"/>
      <c r="BB110" s="917"/>
      <c r="BC110" s="917"/>
      <c r="BD110" s="917"/>
      <c r="BE110" s="917"/>
      <c r="BF110" s="917"/>
      <c r="BG110" s="917"/>
      <c r="BH110" s="917"/>
      <c r="BI110" s="917"/>
      <c r="BJ110" s="917"/>
      <c r="BK110" s="917"/>
      <c r="BL110" s="917"/>
      <c r="BM110" s="917"/>
      <c r="BN110" s="917"/>
      <c r="BO110" s="917"/>
      <c r="BP110" s="918"/>
      <c r="BQ110" s="956">
        <v>260623</v>
      </c>
      <c r="BR110" s="957"/>
      <c r="BS110" s="957"/>
      <c r="BT110" s="957"/>
      <c r="BU110" s="957"/>
      <c r="BV110" s="957">
        <v>136736</v>
      </c>
      <c r="BW110" s="957"/>
      <c r="BX110" s="957"/>
      <c r="BY110" s="957"/>
      <c r="BZ110" s="957"/>
      <c r="CA110" s="957">
        <v>77000</v>
      </c>
      <c r="CB110" s="957"/>
      <c r="CC110" s="957"/>
      <c r="CD110" s="957"/>
      <c r="CE110" s="957"/>
      <c r="CF110" s="971">
        <v>1.8</v>
      </c>
      <c r="CG110" s="972"/>
      <c r="CH110" s="972"/>
      <c r="CI110" s="972"/>
      <c r="CJ110" s="972"/>
      <c r="CK110" s="973" t="s">
        <v>403</v>
      </c>
      <c r="CL110" s="974"/>
      <c r="CM110" s="953" t="s">
        <v>404</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405</v>
      </c>
      <c r="DH110" s="957"/>
      <c r="DI110" s="957"/>
      <c r="DJ110" s="957"/>
      <c r="DK110" s="957"/>
      <c r="DL110" s="957" t="s">
        <v>405</v>
      </c>
      <c r="DM110" s="957"/>
      <c r="DN110" s="957"/>
      <c r="DO110" s="957"/>
      <c r="DP110" s="957"/>
      <c r="DQ110" s="957" t="s">
        <v>405</v>
      </c>
      <c r="DR110" s="957"/>
      <c r="DS110" s="957"/>
      <c r="DT110" s="957"/>
      <c r="DU110" s="957"/>
      <c r="DV110" s="958" t="s">
        <v>405</v>
      </c>
      <c r="DW110" s="958"/>
      <c r="DX110" s="958"/>
      <c r="DY110" s="958"/>
      <c r="DZ110" s="959"/>
    </row>
    <row r="111" spans="1:131" s="197" customFormat="1" ht="26.25" customHeight="1" x14ac:dyDescent="0.15">
      <c r="A111" s="960" t="s">
        <v>406</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109</v>
      </c>
      <c r="AB111" s="964"/>
      <c r="AC111" s="964"/>
      <c r="AD111" s="964"/>
      <c r="AE111" s="965"/>
      <c r="AF111" s="966" t="s">
        <v>109</v>
      </c>
      <c r="AG111" s="964"/>
      <c r="AH111" s="964"/>
      <c r="AI111" s="964"/>
      <c r="AJ111" s="965"/>
      <c r="AK111" s="966" t="s">
        <v>109</v>
      </c>
      <c r="AL111" s="964"/>
      <c r="AM111" s="964"/>
      <c r="AN111" s="964"/>
      <c r="AO111" s="965"/>
      <c r="AP111" s="967" t="s">
        <v>109</v>
      </c>
      <c r="AQ111" s="968"/>
      <c r="AR111" s="968"/>
      <c r="AS111" s="968"/>
      <c r="AT111" s="969"/>
      <c r="AU111" s="929"/>
      <c r="AV111" s="930"/>
      <c r="AW111" s="930"/>
      <c r="AX111" s="930"/>
      <c r="AY111" s="931"/>
      <c r="AZ111" s="979" t="s">
        <v>407</v>
      </c>
      <c r="BA111" s="980"/>
      <c r="BB111" s="980"/>
      <c r="BC111" s="980"/>
      <c r="BD111" s="980"/>
      <c r="BE111" s="980"/>
      <c r="BF111" s="980"/>
      <c r="BG111" s="980"/>
      <c r="BH111" s="980"/>
      <c r="BI111" s="980"/>
      <c r="BJ111" s="980"/>
      <c r="BK111" s="980"/>
      <c r="BL111" s="980"/>
      <c r="BM111" s="980"/>
      <c r="BN111" s="980"/>
      <c r="BO111" s="980"/>
      <c r="BP111" s="981"/>
      <c r="BQ111" s="949">
        <v>157500</v>
      </c>
      <c r="BR111" s="950"/>
      <c r="BS111" s="950"/>
      <c r="BT111" s="950"/>
      <c r="BU111" s="950"/>
      <c r="BV111" s="950">
        <v>142500</v>
      </c>
      <c r="BW111" s="950"/>
      <c r="BX111" s="950"/>
      <c r="BY111" s="950"/>
      <c r="BZ111" s="950"/>
      <c r="CA111" s="950">
        <v>127500</v>
      </c>
      <c r="CB111" s="950"/>
      <c r="CC111" s="950"/>
      <c r="CD111" s="950"/>
      <c r="CE111" s="950"/>
      <c r="CF111" s="944">
        <v>3</v>
      </c>
      <c r="CG111" s="945"/>
      <c r="CH111" s="945"/>
      <c r="CI111" s="945"/>
      <c r="CJ111" s="945"/>
      <c r="CK111" s="975"/>
      <c r="CL111" s="976"/>
      <c r="CM111" s="946" t="s">
        <v>408</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409</v>
      </c>
      <c r="DH111" s="950"/>
      <c r="DI111" s="950"/>
      <c r="DJ111" s="950"/>
      <c r="DK111" s="950"/>
      <c r="DL111" s="950" t="s">
        <v>409</v>
      </c>
      <c r="DM111" s="950"/>
      <c r="DN111" s="950"/>
      <c r="DO111" s="950"/>
      <c r="DP111" s="950"/>
      <c r="DQ111" s="950" t="s">
        <v>409</v>
      </c>
      <c r="DR111" s="950"/>
      <c r="DS111" s="950"/>
      <c r="DT111" s="950"/>
      <c r="DU111" s="950"/>
      <c r="DV111" s="951" t="s">
        <v>409</v>
      </c>
      <c r="DW111" s="951"/>
      <c r="DX111" s="951"/>
      <c r="DY111" s="951"/>
      <c r="DZ111" s="952"/>
    </row>
    <row r="112" spans="1:131" s="197" customFormat="1" ht="26.25" customHeight="1" x14ac:dyDescent="0.15">
      <c r="A112" s="982" t="s">
        <v>410</v>
      </c>
      <c r="B112" s="983"/>
      <c r="C112" s="980" t="s">
        <v>411</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409</v>
      </c>
      <c r="AB112" s="989"/>
      <c r="AC112" s="989"/>
      <c r="AD112" s="989"/>
      <c r="AE112" s="990"/>
      <c r="AF112" s="991" t="s">
        <v>409</v>
      </c>
      <c r="AG112" s="989"/>
      <c r="AH112" s="989"/>
      <c r="AI112" s="989"/>
      <c r="AJ112" s="990"/>
      <c r="AK112" s="991" t="s">
        <v>409</v>
      </c>
      <c r="AL112" s="989"/>
      <c r="AM112" s="989"/>
      <c r="AN112" s="989"/>
      <c r="AO112" s="990"/>
      <c r="AP112" s="992" t="s">
        <v>409</v>
      </c>
      <c r="AQ112" s="993"/>
      <c r="AR112" s="993"/>
      <c r="AS112" s="993"/>
      <c r="AT112" s="994"/>
      <c r="AU112" s="929"/>
      <c r="AV112" s="930"/>
      <c r="AW112" s="930"/>
      <c r="AX112" s="930"/>
      <c r="AY112" s="931"/>
      <c r="AZ112" s="979" t="s">
        <v>412</v>
      </c>
      <c r="BA112" s="980"/>
      <c r="BB112" s="980"/>
      <c r="BC112" s="980"/>
      <c r="BD112" s="980"/>
      <c r="BE112" s="980"/>
      <c r="BF112" s="980"/>
      <c r="BG112" s="980"/>
      <c r="BH112" s="980"/>
      <c r="BI112" s="980"/>
      <c r="BJ112" s="980"/>
      <c r="BK112" s="980"/>
      <c r="BL112" s="980"/>
      <c r="BM112" s="980"/>
      <c r="BN112" s="980"/>
      <c r="BO112" s="980"/>
      <c r="BP112" s="981"/>
      <c r="BQ112" s="949">
        <v>229876</v>
      </c>
      <c r="BR112" s="950"/>
      <c r="BS112" s="950"/>
      <c r="BT112" s="950"/>
      <c r="BU112" s="950"/>
      <c r="BV112" s="950">
        <v>211232</v>
      </c>
      <c r="BW112" s="950"/>
      <c r="BX112" s="950"/>
      <c r="BY112" s="950"/>
      <c r="BZ112" s="950"/>
      <c r="CA112" s="950">
        <v>207458</v>
      </c>
      <c r="CB112" s="950"/>
      <c r="CC112" s="950"/>
      <c r="CD112" s="950"/>
      <c r="CE112" s="950"/>
      <c r="CF112" s="944">
        <v>4.9000000000000004</v>
      </c>
      <c r="CG112" s="945"/>
      <c r="CH112" s="945"/>
      <c r="CI112" s="945"/>
      <c r="CJ112" s="945"/>
      <c r="CK112" s="975"/>
      <c r="CL112" s="976"/>
      <c r="CM112" s="946" t="s">
        <v>413</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409</v>
      </c>
      <c r="DH112" s="950"/>
      <c r="DI112" s="950"/>
      <c r="DJ112" s="950"/>
      <c r="DK112" s="950"/>
      <c r="DL112" s="950" t="s">
        <v>409</v>
      </c>
      <c r="DM112" s="950"/>
      <c r="DN112" s="950"/>
      <c r="DO112" s="950"/>
      <c r="DP112" s="950"/>
      <c r="DQ112" s="950" t="s">
        <v>409</v>
      </c>
      <c r="DR112" s="950"/>
      <c r="DS112" s="950"/>
      <c r="DT112" s="950"/>
      <c r="DU112" s="950"/>
      <c r="DV112" s="951" t="s">
        <v>409</v>
      </c>
      <c r="DW112" s="951"/>
      <c r="DX112" s="951"/>
      <c r="DY112" s="951"/>
      <c r="DZ112" s="952"/>
    </row>
    <row r="113" spans="1:130" s="197" customFormat="1" ht="26.25" customHeight="1" x14ac:dyDescent="0.15">
      <c r="A113" s="984"/>
      <c r="B113" s="985"/>
      <c r="C113" s="980" t="s">
        <v>414</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27830</v>
      </c>
      <c r="AB113" s="964"/>
      <c r="AC113" s="964"/>
      <c r="AD113" s="964"/>
      <c r="AE113" s="965"/>
      <c r="AF113" s="966">
        <v>29106</v>
      </c>
      <c r="AG113" s="964"/>
      <c r="AH113" s="964"/>
      <c r="AI113" s="964"/>
      <c r="AJ113" s="965"/>
      <c r="AK113" s="966">
        <v>35260</v>
      </c>
      <c r="AL113" s="964"/>
      <c r="AM113" s="964"/>
      <c r="AN113" s="964"/>
      <c r="AO113" s="965"/>
      <c r="AP113" s="967">
        <v>0.8</v>
      </c>
      <c r="AQ113" s="968"/>
      <c r="AR113" s="968"/>
      <c r="AS113" s="968"/>
      <c r="AT113" s="969"/>
      <c r="AU113" s="929"/>
      <c r="AV113" s="930"/>
      <c r="AW113" s="930"/>
      <c r="AX113" s="930"/>
      <c r="AY113" s="931"/>
      <c r="AZ113" s="979" t="s">
        <v>415</v>
      </c>
      <c r="BA113" s="980"/>
      <c r="BB113" s="980"/>
      <c r="BC113" s="980"/>
      <c r="BD113" s="980"/>
      <c r="BE113" s="980"/>
      <c r="BF113" s="980"/>
      <c r="BG113" s="980"/>
      <c r="BH113" s="980"/>
      <c r="BI113" s="980"/>
      <c r="BJ113" s="980"/>
      <c r="BK113" s="980"/>
      <c r="BL113" s="980"/>
      <c r="BM113" s="980"/>
      <c r="BN113" s="980"/>
      <c r="BO113" s="980"/>
      <c r="BP113" s="981"/>
      <c r="BQ113" s="949">
        <v>74863</v>
      </c>
      <c r="BR113" s="950"/>
      <c r="BS113" s="950"/>
      <c r="BT113" s="950"/>
      <c r="BU113" s="950"/>
      <c r="BV113" s="950">
        <v>34084</v>
      </c>
      <c r="BW113" s="950"/>
      <c r="BX113" s="950"/>
      <c r="BY113" s="950"/>
      <c r="BZ113" s="950"/>
      <c r="CA113" s="950">
        <v>7860</v>
      </c>
      <c r="CB113" s="950"/>
      <c r="CC113" s="950"/>
      <c r="CD113" s="950"/>
      <c r="CE113" s="950"/>
      <c r="CF113" s="944">
        <v>0.2</v>
      </c>
      <c r="CG113" s="945"/>
      <c r="CH113" s="945"/>
      <c r="CI113" s="945"/>
      <c r="CJ113" s="945"/>
      <c r="CK113" s="975"/>
      <c r="CL113" s="976"/>
      <c r="CM113" s="946" t="s">
        <v>416</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409</v>
      </c>
      <c r="DH113" s="989"/>
      <c r="DI113" s="989"/>
      <c r="DJ113" s="989"/>
      <c r="DK113" s="990"/>
      <c r="DL113" s="991" t="s">
        <v>409</v>
      </c>
      <c r="DM113" s="989"/>
      <c r="DN113" s="989"/>
      <c r="DO113" s="989"/>
      <c r="DP113" s="990"/>
      <c r="DQ113" s="991" t="s">
        <v>409</v>
      </c>
      <c r="DR113" s="989"/>
      <c r="DS113" s="989"/>
      <c r="DT113" s="989"/>
      <c r="DU113" s="990"/>
      <c r="DV113" s="992" t="s">
        <v>409</v>
      </c>
      <c r="DW113" s="993"/>
      <c r="DX113" s="993"/>
      <c r="DY113" s="993"/>
      <c r="DZ113" s="994"/>
    </row>
    <row r="114" spans="1:130" s="197" customFormat="1" ht="26.25" customHeight="1" x14ac:dyDescent="0.15">
      <c r="A114" s="984"/>
      <c r="B114" s="985"/>
      <c r="C114" s="980" t="s">
        <v>417</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45651</v>
      </c>
      <c r="AB114" s="989"/>
      <c r="AC114" s="989"/>
      <c r="AD114" s="989"/>
      <c r="AE114" s="990"/>
      <c r="AF114" s="991">
        <v>33040</v>
      </c>
      <c r="AG114" s="989"/>
      <c r="AH114" s="989"/>
      <c r="AI114" s="989"/>
      <c r="AJ114" s="990"/>
      <c r="AK114" s="991">
        <v>22607</v>
      </c>
      <c r="AL114" s="989"/>
      <c r="AM114" s="989"/>
      <c r="AN114" s="989"/>
      <c r="AO114" s="990"/>
      <c r="AP114" s="992">
        <v>0.5</v>
      </c>
      <c r="AQ114" s="993"/>
      <c r="AR114" s="993"/>
      <c r="AS114" s="993"/>
      <c r="AT114" s="994"/>
      <c r="AU114" s="929"/>
      <c r="AV114" s="930"/>
      <c r="AW114" s="930"/>
      <c r="AX114" s="930"/>
      <c r="AY114" s="931"/>
      <c r="AZ114" s="979" t="s">
        <v>418</v>
      </c>
      <c r="BA114" s="980"/>
      <c r="BB114" s="980"/>
      <c r="BC114" s="980"/>
      <c r="BD114" s="980"/>
      <c r="BE114" s="980"/>
      <c r="BF114" s="980"/>
      <c r="BG114" s="980"/>
      <c r="BH114" s="980"/>
      <c r="BI114" s="980"/>
      <c r="BJ114" s="980"/>
      <c r="BK114" s="980"/>
      <c r="BL114" s="980"/>
      <c r="BM114" s="980"/>
      <c r="BN114" s="980"/>
      <c r="BO114" s="980"/>
      <c r="BP114" s="981"/>
      <c r="BQ114" s="949">
        <v>273886</v>
      </c>
      <c r="BR114" s="950"/>
      <c r="BS114" s="950"/>
      <c r="BT114" s="950"/>
      <c r="BU114" s="950"/>
      <c r="BV114" s="950">
        <v>192613</v>
      </c>
      <c r="BW114" s="950"/>
      <c r="BX114" s="950"/>
      <c r="BY114" s="950"/>
      <c r="BZ114" s="950"/>
      <c r="CA114" s="950">
        <v>139793</v>
      </c>
      <c r="CB114" s="950"/>
      <c r="CC114" s="950"/>
      <c r="CD114" s="950"/>
      <c r="CE114" s="950"/>
      <c r="CF114" s="944">
        <v>3.3</v>
      </c>
      <c r="CG114" s="945"/>
      <c r="CH114" s="945"/>
      <c r="CI114" s="945"/>
      <c r="CJ114" s="945"/>
      <c r="CK114" s="975"/>
      <c r="CL114" s="976"/>
      <c r="CM114" s="946" t="s">
        <v>419</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409</v>
      </c>
      <c r="DH114" s="989"/>
      <c r="DI114" s="989"/>
      <c r="DJ114" s="989"/>
      <c r="DK114" s="990"/>
      <c r="DL114" s="991" t="s">
        <v>409</v>
      </c>
      <c r="DM114" s="989"/>
      <c r="DN114" s="989"/>
      <c r="DO114" s="989"/>
      <c r="DP114" s="990"/>
      <c r="DQ114" s="991" t="s">
        <v>409</v>
      </c>
      <c r="DR114" s="989"/>
      <c r="DS114" s="989"/>
      <c r="DT114" s="989"/>
      <c r="DU114" s="990"/>
      <c r="DV114" s="992" t="s">
        <v>409</v>
      </c>
      <c r="DW114" s="993"/>
      <c r="DX114" s="993"/>
      <c r="DY114" s="993"/>
      <c r="DZ114" s="994"/>
    </row>
    <row r="115" spans="1:130" s="197" customFormat="1" ht="26.25" customHeight="1" x14ac:dyDescent="0.15">
      <c r="A115" s="984"/>
      <c r="B115" s="985"/>
      <c r="C115" s="980" t="s">
        <v>420</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18831</v>
      </c>
      <c r="AB115" s="964"/>
      <c r="AC115" s="964"/>
      <c r="AD115" s="964"/>
      <c r="AE115" s="965"/>
      <c r="AF115" s="966">
        <v>17636</v>
      </c>
      <c r="AG115" s="964"/>
      <c r="AH115" s="964"/>
      <c r="AI115" s="964"/>
      <c r="AJ115" s="965"/>
      <c r="AK115" s="966">
        <v>21460</v>
      </c>
      <c r="AL115" s="964"/>
      <c r="AM115" s="964"/>
      <c r="AN115" s="964"/>
      <c r="AO115" s="965"/>
      <c r="AP115" s="967">
        <v>0.5</v>
      </c>
      <c r="AQ115" s="968"/>
      <c r="AR115" s="968"/>
      <c r="AS115" s="968"/>
      <c r="AT115" s="969"/>
      <c r="AU115" s="929"/>
      <c r="AV115" s="930"/>
      <c r="AW115" s="930"/>
      <c r="AX115" s="930"/>
      <c r="AY115" s="931"/>
      <c r="AZ115" s="979" t="s">
        <v>421</v>
      </c>
      <c r="BA115" s="980"/>
      <c r="BB115" s="980"/>
      <c r="BC115" s="980"/>
      <c r="BD115" s="980"/>
      <c r="BE115" s="980"/>
      <c r="BF115" s="980"/>
      <c r="BG115" s="980"/>
      <c r="BH115" s="980"/>
      <c r="BI115" s="980"/>
      <c r="BJ115" s="980"/>
      <c r="BK115" s="980"/>
      <c r="BL115" s="980"/>
      <c r="BM115" s="980"/>
      <c r="BN115" s="980"/>
      <c r="BO115" s="980"/>
      <c r="BP115" s="981"/>
      <c r="BQ115" s="949" t="s">
        <v>409</v>
      </c>
      <c r="BR115" s="950"/>
      <c r="BS115" s="950"/>
      <c r="BT115" s="950"/>
      <c r="BU115" s="950"/>
      <c r="BV115" s="950" t="s">
        <v>409</v>
      </c>
      <c r="BW115" s="950"/>
      <c r="BX115" s="950"/>
      <c r="BY115" s="950"/>
      <c r="BZ115" s="950"/>
      <c r="CA115" s="950" t="s">
        <v>409</v>
      </c>
      <c r="CB115" s="950"/>
      <c r="CC115" s="950"/>
      <c r="CD115" s="950"/>
      <c r="CE115" s="950"/>
      <c r="CF115" s="944" t="s">
        <v>409</v>
      </c>
      <c r="CG115" s="945"/>
      <c r="CH115" s="945"/>
      <c r="CI115" s="945"/>
      <c r="CJ115" s="945"/>
      <c r="CK115" s="975"/>
      <c r="CL115" s="976"/>
      <c r="CM115" s="979" t="s">
        <v>422</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409</v>
      </c>
      <c r="DH115" s="989"/>
      <c r="DI115" s="989"/>
      <c r="DJ115" s="989"/>
      <c r="DK115" s="990"/>
      <c r="DL115" s="991" t="s">
        <v>409</v>
      </c>
      <c r="DM115" s="989"/>
      <c r="DN115" s="989"/>
      <c r="DO115" s="989"/>
      <c r="DP115" s="990"/>
      <c r="DQ115" s="991" t="s">
        <v>409</v>
      </c>
      <c r="DR115" s="989"/>
      <c r="DS115" s="989"/>
      <c r="DT115" s="989"/>
      <c r="DU115" s="990"/>
      <c r="DV115" s="992" t="s">
        <v>409</v>
      </c>
      <c r="DW115" s="993"/>
      <c r="DX115" s="993"/>
      <c r="DY115" s="993"/>
      <c r="DZ115" s="994"/>
    </row>
    <row r="116" spans="1:130" s="197" customFormat="1" ht="26.25" customHeight="1" x14ac:dyDescent="0.15">
      <c r="A116" s="986"/>
      <c r="B116" s="987"/>
      <c r="C116" s="1001" t="s">
        <v>423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409</v>
      </c>
      <c r="AB116" s="989"/>
      <c r="AC116" s="989"/>
      <c r="AD116" s="989"/>
      <c r="AE116" s="990"/>
      <c r="AF116" s="991" t="s">
        <v>409</v>
      </c>
      <c r="AG116" s="989"/>
      <c r="AH116" s="989"/>
      <c r="AI116" s="989"/>
      <c r="AJ116" s="990"/>
      <c r="AK116" s="991" t="s">
        <v>409</v>
      </c>
      <c r="AL116" s="989"/>
      <c r="AM116" s="989"/>
      <c r="AN116" s="989"/>
      <c r="AO116" s="990"/>
      <c r="AP116" s="992" t="s">
        <v>409</v>
      </c>
      <c r="AQ116" s="993"/>
      <c r="AR116" s="993"/>
      <c r="AS116" s="993"/>
      <c r="AT116" s="994"/>
      <c r="AU116" s="929"/>
      <c r="AV116" s="930"/>
      <c r="AW116" s="930"/>
      <c r="AX116" s="930"/>
      <c r="AY116" s="931"/>
      <c r="AZ116" s="979" t="s">
        <v>424</v>
      </c>
      <c r="BA116" s="980"/>
      <c r="BB116" s="980"/>
      <c r="BC116" s="980"/>
      <c r="BD116" s="980"/>
      <c r="BE116" s="980"/>
      <c r="BF116" s="980"/>
      <c r="BG116" s="980"/>
      <c r="BH116" s="980"/>
      <c r="BI116" s="980"/>
      <c r="BJ116" s="980"/>
      <c r="BK116" s="980"/>
      <c r="BL116" s="980"/>
      <c r="BM116" s="980"/>
      <c r="BN116" s="980"/>
      <c r="BO116" s="980"/>
      <c r="BP116" s="981"/>
      <c r="BQ116" s="949" t="s">
        <v>409</v>
      </c>
      <c r="BR116" s="950"/>
      <c r="BS116" s="950"/>
      <c r="BT116" s="950"/>
      <c r="BU116" s="950"/>
      <c r="BV116" s="950" t="s">
        <v>409</v>
      </c>
      <c r="BW116" s="950"/>
      <c r="BX116" s="950"/>
      <c r="BY116" s="950"/>
      <c r="BZ116" s="950"/>
      <c r="CA116" s="950" t="s">
        <v>409</v>
      </c>
      <c r="CB116" s="950"/>
      <c r="CC116" s="950"/>
      <c r="CD116" s="950"/>
      <c r="CE116" s="950"/>
      <c r="CF116" s="944" t="s">
        <v>409</v>
      </c>
      <c r="CG116" s="945"/>
      <c r="CH116" s="945"/>
      <c r="CI116" s="945"/>
      <c r="CJ116" s="945"/>
      <c r="CK116" s="975"/>
      <c r="CL116" s="976"/>
      <c r="CM116" s="946" t="s">
        <v>425</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157500</v>
      </c>
      <c r="DH116" s="989"/>
      <c r="DI116" s="989"/>
      <c r="DJ116" s="989"/>
      <c r="DK116" s="990"/>
      <c r="DL116" s="991">
        <v>142500</v>
      </c>
      <c r="DM116" s="989"/>
      <c r="DN116" s="989"/>
      <c r="DO116" s="989"/>
      <c r="DP116" s="990"/>
      <c r="DQ116" s="991">
        <v>127500</v>
      </c>
      <c r="DR116" s="989"/>
      <c r="DS116" s="989"/>
      <c r="DT116" s="989"/>
      <c r="DU116" s="990"/>
      <c r="DV116" s="992">
        <v>3</v>
      </c>
      <c r="DW116" s="993"/>
      <c r="DX116" s="993"/>
      <c r="DY116" s="993"/>
      <c r="DZ116" s="994"/>
    </row>
    <row r="117" spans="1:130" s="197" customFormat="1" ht="26.25" customHeight="1" x14ac:dyDescent="0.15">
      <c r="A117" s="934" t="s">
        <v>168</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426</v>
      </c>
      <c r="Z117" s="914"/>
      <c r="AA117" s="1026">
        <v>223336</v>
      </c>
      <c r="AB117" s="996"/>
      <c r="AC117" s="996"/>
      <c r="AD117" s="996"/>
      <c r="AE117" s="997"/>
      <c r="AF117" s="995">
        <v>210523</v>
      </c>
      <c r="AG117" s="996"/>
      <c r="AH117" s="996"/>
      <c r="AI117" s="996"/>
      <c r="AJ117" s="997"/>
      <c r="AK117" s="995">
        <v>142327</v>
      </c>
      <c r="AL117" s="996"/>
      <c r="AM117" s="996"/>
      <c r="AN117" s="996"/>
      <c r="AO117" s="997"/>
      <c r="AP117" s="998"/>
      <c r="AQ117" s="999"/>
      <c r="AR117" s="999"/>
      <c r="AS117" s="999"/>
      <c r="AT117" s="1000"/>
      <c r="AU117" s="929"/>
      <c r="AV117" s="930"/>
      <c r="AW117" s="930"/>
      <c r="AX117" s="930"/>
      <c r="AY117" s="931"/>
      <c r="AZ117" s="1025" t="s">
        <v>427</v>
      </c>
      <c r="BA117" s="1001"/>
      <c r="BB117" s="1001"/>
      <c r="BC117" s="1001"/>
      <c r="BD117" s="1001"/>
      <c r="BE117" s="1001"/>
      <c r="BF117" s="1001"/>
      <c r="BG117" s="1001"/>
      <c r="BH117" s="1001"/>
      <c r="BI117" s="1001"/>
      <c r="BJ117" s="1001"/>
      <c r="BK117" s="1001"/>
      <c r="BL117" s="1001"/>
      <c r="BM117" s="1001"/>
      <c r="BN117" s="1001"/>
      <c r="BO117" s="1001"/>
      <c r="BP117" s="1002"/>
      <c r="BQ117" s="1015" t="s">
        <v>109</v>
      </c>
      <c r="BR117" s="1016"/>
      <c r="BS117" s="1016"/>
      <c r="BT117" s="1016"/>
      <c r="BU117" s="1016"/>
      <c r="BV117" s="1016" t="s">
        <v>109</v>
      </c>
      <c r="BW117" s="1016"/>
      <c r="BX117" s="1016"/>
      <c r="BY117" s="1016"/>
      <c r="BZ117" s="1016"/>
      <c r="CA117" s="1016" t="s">
        <v>109</v>
      </c>
      <c r="CB117" s="1016"/>
      <c r="CC117" s="1016"/>
      <c r="CD117" s="1016"/>
      <c r="CE117" s="1016"/>
      <c r="CF117" s="944" t="s">
        <v>109</v>
      </c>
      <c r="CG117" s="945"/>
      <c r="CH117" s="945"/>
      <c r="CI117" s="945"/>
      <c r="CJ117" s="945"/>
      <c r="CK117" s="975"/>
      <c r="CL117" s="976"/>
      <c r="CM117" s="946" t="s">
        <v>428</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109</v>
      </c>
      <c r="DH117" s="989"/>
      <c r="DI117" s="989"/>
      <c r="DJ117" s="989"/>
      <c r="DK117" s="990"/>
      <c r="DL117" s="991" t="s">
        <v>109</v>
      </c>
      <c r="DM117" s="989"/>
      <c r="DN117" s="989"/>
      <c r="DO117" s="989"/>
      <c r="DP117" s="990"/>
      <c r="DQ117" s="991" t="s">
        <v>109</v>
      </c>
      <c r="DR117" s="989"/>
      <c r="DS117" s="989"/>
      <c r="DT117" s="989"/>
      <c r="DU117" s="990"/>
      <c r="DV117" s="992" t="s">
        <v>109</v>
      </c>
      <c r="DW117" s="993"/>
      <c r="DX117" s="993"/>
      <c r="DY117" s="993"/>
      <c r="DZ117" s="994"/>
    </row>
    <row r="118" spans="1:130" s="197" customFormat="1" ht="26.25" customHeight="1" x14ac:dyDescent="0.15">
      <c r="A118" s="934" t="s">
        <v>400</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398</v>
      </c>
      <c r="AB118" s="913"/>
      <c r="AC118" s="913"/>
      <c r="AD118" s="913"/>
      <c r="AE118" s="914"/>
      <c r="AF118" s="912" t="s">
        <v>285</v>
      </c>
      <c r="AG118" s="913"/>
      <c r="AH118" s="913"/>
      <c r="AI118" s="913"/>
      <c r="AJ118" s="914"/>
      <c r="AK118" s="912" t="s">
        <v>284</v>
      </c>
      <c r="AL118" s="913"/>
      <c r="AM118" s="913"/>
      <c r="AN118" s="913"/>
      <c r="AO118" s="914"/>
      <c r="AP118" s="1020" t="s">
        <v>399</v>
      </c>
      <c r="AQ118" s="1021"/>
      <c r="AR118" s="1021"/>
      <c r="AS118" s="1021"/>
      <c r="AT118" s="1022"/>
      <c r="AU118" s="932"/>
      <c r="AV118" s="933"/>
      <c r="AW118" s="933"/>
      <c r="AX118" s="933"/>
      <c r="AY118" s="933"/>
      <c r="AZ118" s="228" t="s">
        <v>168</v>
      </c>
      <c r="BA118" s="228"/>
      <c r="BB118" s="228"/>
      <c r="BC118" s="228"/>
      <c r="BD118" s="228"/>
      <c r="BE118" s="228"/>
      <c r="BF118" s="228"/>
      <c r="BG118" s="228"/>
      <c r="BH118" s="228"/>
      <c r="BI118" s="228"/>
      <c r="BJ118" s="228"/>
      <c r="BK118" s="228"/>
      <c r="BL118" s="228"/>
      <c r="BM118" s="228"/>
      <c r="BN118" s="228"/>
      <c r="BO118" s="1023" t="s">
        <v>429</v>
      </c>
      <c r="BP118" s="1024"/>
      <c r="BQ118" s="1015">
        <v>996748</v>
      </c>
      <c r="BR118" s="1016"/>
      <c r="BS118" s="1016"/>
      <c r="BT118" s="1016"/>
      <c r="BU118" s="1016"/>
      <c r="BV118" s="1016">
        <v>717165</v>
      </c>
      <c r="BW118" s="1016"/>
      <c r="BX118" s="1016"/>
      <c r="BY118" s="1016"/>
      <c r="BZ118" s="1016"/>
      <c r="CA118" s="1016">
        <v>559611</v>
      </c>
      <c r="CB118" s="1016"/>
      <c r="CC118" s="1016"/>
      <c r="CD118" s="1016"/>
      <c r="CE118" s="1016"/>
      <c r="CF118" s="1017"/>
      <c r="CG118" s="1018"/>
      <c r="CH118" s="1018"/>
      <c r="CI118" s="1018"/>
      <c r="CJ118" s="1019"/>
      <c r="CK118" s="975"/>
      <c r="CL118" s="976"/>
      <c r="CM118" s="946" t="s">
        <v>430</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109</v>
      </c>
      <c r="DH118" s="989"/>
      <c r="DI118" s="989"/>
      <c r="DJ118" s="989"/>
      <c r="DK118" s="990"/>
      <c r="DL118" s="991" t="s">
        <v>109</v>
      </c>
      <c r="DM118" s="989"/>
      <c r="DN118" s="989"/>
      <c r="DO118" s="989"/>
      <c r="DP118" s="990"/>
      <c r="DQ118" s="991" t="s">
        <v>109</v>
      </c>
      <c r="DR118" s="989"/>
      <c r="DS118" s="989"/>
      <c r="DT118" s="989"/>
      <c r="DU118" s="990"/>
      <c r="DV118" s="992" t="s">
        <v>109</v>
      </c>
      <c r="DW118" s="993"/>
      <c r="DX118" s="993"/>
      <c r="DY118" s="993"/>
      <c r="DZ118" s="994"/>
    </row>
    <row r="119" spans="1:130" s="197" customFormat="1" ht="26.25" customHeight="1" x14ac:dyDescent="0.15">
      <c r="A119" s="1004" t="s">
        <v>403</v>
      </c>
      <c r="B119" s="974"/>
      <c r="C119" s="953" t="s">
        <v>404</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109</v>
      </c>
      <c r="AB119" s="920"/>
      <c r="AC119" s="920"/>
      <c r="AD119" s="920"/>
      <c r="AE119" s="921"/>
      <c r="AF119" s="922" t="s">
        <v>109</v>
      </c>
      <c r="AG119" s="920"/>
      <c r="AH119" s="920"/>
      <c r="AI119" s="920"/>
      <c r="AJ119" s="921"/>
      <c r="AK119" s="922" t="s">
        <v>109</v>
      </c>
      <c r="AL119" s="920"/>
      <c r="AM119" s="920"/>
      <c r="AN119" s="920"/>
      <c r="AO119" s="921"/>
      <c r="AP119" s="923" t="s">
        <v>109</v>
      </c>
      <c r="AQ119" s="924"/>
      <c r="AR119" s="924"/>
      <c r="AS119" s="924"/>
      <c r="AT119" s="925"/>
      <c r="AU119" s="1007" t="s">
        <v>431</v>
      </c>
      <c r="AV119" s="1008"/>
      <c r="AW119" s="1008"/>
      <c r="AX119" s="1008"/>
      <c r="AY119" s="1009"/>
      <c r="AZ119" s="970" t="s">
        <v>432</v>
      </c>
      <c r="BA119" s="917"/>
      <c r="BB119" s="917"/>
      <c r="BC119" s="917"/>
      <c r="BD119" s="917"/>
      <c r="BE119" s="917"/>
      <c r="BF119" s="917"/>
      <c r="BG119" s="917"/>
      <c r="BH119" s="917"/>
      <c r="BI119" s="917"/>
      <c r="BJ119" s="917"/>
      <c r="BK119" s="917"/>
      <c r="BL119" s="917"/>
      <c r="BM119" s="917"/>
      <c r="BN119" s="917"/>
      <c r="BO119" s="917"/>
      <c r="BP119" s="918"/>
      <c r="BQ119" s="956">
        <v>9356402</v>
      </c>
      <c r="BR119" s="957"/>
      <c r="BS119" s="957"/>
      <c r="BT119" s="957"/>
      <c r="BU119" s="957"/>
      <c r="BV119" s="957">
        <v>9547940</v>
      </c>
      <c r="BW119" s="957"/>
      <c r="BX119" s="957"/>
      <c r="BY119" s="957"/>
      <c r="BZ119" s="957"/>
      <c r="CA119" s="957">
        <v>9065671</v>
      </c>
      <c r="CB119" s="957"/>
      <c r="CC119" s="957"/>
      <c r="CD119" s="957"/>
      <c r="CE119" s="957"/>
      <c r="CF119" s="971">
        <v>213.2</v>
      </c>
      <c r="CG119" s="972"/>
      <c r="CH119" s="972"/>
      <c r="CI119" s="972"/>
      <c r="CJ119" s="972"/>
      <c r="CK119" s="977"/>
      <c r="CL119" s="978"/>
      <c r="CM119" s="1034" t="s">
        <v>433</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109</v>
      </c>
      <c r="DH119" s="1028"/>
      <c r="DI119" s="1028"/>
      <c r="DJ119" s="1028"/>
      <c r="DK119" s="1029"/>
      <c r="DL119" s="1030" t="s">
        <v>109</v>
      </c>
      <c r="DM119" s="1028"/>
      <c r="DN119" s="1028"/>
      <c r="DO119" s="1028"/>
      <c r="DP119" s="1029"/>
      <c r="DQ119" s="1030" t="s">
        <v>109</v>
      </c>
      <c r="DR119" s="1028"/>
      <c r="DS119" s="1028"/>
      <c r="DT119" s="1028"/>
      <c r="DU119" s="1029"/>
      <c r="DV119" s="1031" t="s">
        <v>109</v>
      </c>
      <c r="DW119" s="1032"/>
      <c r="DX119" s="1032"/>
      <c r="DY119" s="1032"/>
      <c r="DZ119" s="1033"/>
    </row>
    <row r="120" spans="1:130" s="197" customFormat="1" ht="26.25" customHeight="1" x14ac:dyDescent="0.15">
      <c r="A120" s="1005"/>
      <c r="B120" s="976"/>
      <c r="C120" s="946" t="s">
        <v>408</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109</v>
      </c>
      <c r="AB120" s="989"/>
      <c r="AC120" s="989"/>
      <c r="AD120" s="989"/>
      <c r="AE120" s="990"/>
      <c r="AF120" s="991" t="s">
        <v>109</v>
      </c>
      <c r="AG120" s="989"/>
      <c r="AH120" s="989"/>
      <c r="AI120" s="989"/>
      <c r="AJ120" s="990"/>
      <c r="AK120" s="991" t="s">
        <v>109</v>
      </c>
      <c r="AL120" s="989"/>
      <c r="AM120" s="989"/>
      <c r="AN120" s="989"/>
      <c r="AO120" s="990"/>
      <c r="AP120" s="992" t="s">
        <v>109</v>
      </c>
      <c r="AQ120" s="993"/>
      <c r="AR120" s="993"/>
      <c r="AS120" s="993"/>
      <c r="AT120" s="994"/>
      <c r="AU120" s="1010"/>
      <c r="AV120" s="1011"/>
      <c r="AW120" s="1011"/>
      <c r="AX120" s="1011"/>
      <c r="AY120" s="1012"/>
      <c r="AZ120" s="979" t="s">
        <v>434</v>
      </c>
      <c r="BA120" s="980"/>
      <c r="BB120" s="980"/>
      <c r="BC120" s="980"/>
      <c r="BD120" s="980"/>
      <c r="BE120" s="980"/>
      <c r="BF120" s="980"/>
      <c r="BG120" s="980"/>
      <c r="BH120" s="980"/>
      <c r="BI120" s="980"/>
      <c r="BJ120" s="980"/>
      <c r="BK120" s="980"/>
      <c r="BL120" s="980"/>
      <c r="BM120" s="980"/>
      <c r="BN120" s="980"/>
      <c r="BO120" s="980"/>
      <c r="BP120" s="981"/>
      <c r="BQ120" s="949" t="s">
        <v>109</v>
      </c>
      <c r="BR120" s="950"/>
      <c r="BS120" s="950"/>
      <c r="BT120" s="950"/>
      <c r="BU120" s="950"/>
      <c r="BV120" s="950" t="s">
        <v>109</v>
      </c>
      <c r="BW120" s="950"/>
      <c r="BX120" s="950"/>
      <c r="BY120" s="950"/>
      <c r="BZ120" s="950"/>
      <c r="CA120" s="950" t="s">
        <v>109</v>
      </c>
      <c r="CB120" s="950"/>
      <c r="CC120" s="950"/>
      <c r="CD120" s="950"/>
      <c r="CE120" s="950"/>
      <c r="CF120" s="944" t="s">
        <v>109</v>
      </c>
      <c r="CG120" s="945"/>
      <c r="CH120" s="945"/>
      <c r="CI120" s="945"/>
      <c r="CJ120" s="945"/>
      <c r="CK120" s="1043" t="s">
        <v>435</v>
      </c>
      <c r="CL120" s="1044"/>
      <c r="CM120" s="1044"/>
      <c r="CN120" s="1044"/>
      <c r="CO120" s="1045"/>
      <c r="CP120" s="1051" t="s">
        <v>381</v>
      </c>
      <c r="CQ120" s="1052"/>
      <c r="CR120" s="1052"/>
      <c r="CS120" s="1052"/>
      <c r="CT120" s="1052"/>
      <c r="CU120" s="1052"/>
      <c r="CV120" s="1052"/>
      <c r="CW120" s="1052"/>
      <c r="CX120" s="1052"/>
      <c r="CY120" s="1052"/>
      <c r="CZ120" s="1052"/>
      <c r="DA120" s="1052"/>
      <c r="DB120" s="1052"/>
      <c r="DC120" s="1052"/>
      <c r="DD120" s="1052"/>
      <c r="DE120" s="1052"/>
      <c r="DF120" s="1053"/>
      <c r="DG120" s="956">
        <v>229876</v>
      </c>
      <c r="DH120" s="957"/>
      <c r="DI120" s="957"/>
      <c r="DJ120" s="957"/>
      <c r="DK120" s="957"/>
      <c r="DL120" s="957">
        <v>211232</v>
      </c>
      <c r="DM120" s="957"/>
      <c r="DN120" s="957"/>
      <c r="DO120" s="957"/>
      <c r="DP120" s="957"/>
      <c r="DQ120" s="957">
        <v>207458</v>
      </c>
      <c r="DR120" s="957"/>
      <c r="DS120" s="957"/>
      <c r="DT120" s="957"/>
      <c r="DU120" s="957"/>
      <c r="DV120" s="958">
        <v>4.9000000000000004</v>
      </c>
      <c r="DW120" s="958"/>
      <c r="DX120" s="958"/>
      <c r="DY120" s="958"/>
      <c r="DZ120" s="959"/>
    </row>
    <row r="121" spans="1:130" s="197" customFormat="1" ht="26.25" customHeight="1" x14ac:dyDescent="0.15">
      <c r="A121" s="1005"/>
      <c r="B121" s="976"/>
      <c r="C121" s="1040" t="s">
        <v>436</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109</v>
      </c>
      <c r="AB121" s="989"/>
      <c r="AC121" s="989"/>
      <c r="AD121" s="989"/>
      <c r="AE121" s="990"/>
      <c r="AF121" s="991" t="s">
        <v>109</v>
      </c>
      <c r="AG121" s="989"/>
      <c r="AH121" s="989"/>
      <c r="AI121" s="989"/>
      <c r="AJ121" s="990"/>
      <c r="AK121" s="991" t="s">
        <v>109</v>
      </c>
      <c r="AL121" s="989"/>
      <c r="AM121" s="989"/>
      <c r="AN121" s="989"/>
      <c r="AO121" s="990"/>
      <c r="AP121" s="992" t="s">
        <v>109</v>
      </c>
      <c r="AQ121" s="993"/>
      <c r="AR121" s="993"/>
      <c r="AS121" s="993"/>
      <c r="AT121" s="994"/>
      <c r="AU121" s="1010"/>
      <c r="AV121" s="1011"/>
      <c r="AW121" s="1011"/>
      <c r="AX121" s="1011"/>
      <c r="AY121" s="1012"/>
      <c r="AZ121" s="1025" t="s">
        <v>437</v>
      </c>
      <c r="BA121" s="1001"/>
      <c r="BB121" s="1001"/>
      <c r="BC121" s="1001"/>
      <c r="BD121" s="1001"/>
      <c r="BE121" s="1001"/>
      <c r="BF121" s="1001"/>
      <c r="BG121" s="1001"/>
      <c r="BH121" s="1001"/>
      <c r="BI121" s="1001"/>
      <c r="BJ121" s="1001"/>
      <c r="BK121" s="1001"/>
      <c r="BL121" s="1001"/>
      <c r="BM121" s="1001"/>
      <c r="BN121" s="1001"/>
      <c r="BO121" s="1001"/>
      <c r="BP121" s="1002"/>
      <c r="BQ121" s="1015">
        <v>1384584</v>
      </c>
      <c r="BR121" s="1016"/>
      <c r="BS121" s="1016"/>
      <c r="BT121" s="1016"/>
      <c r="BU121" s="1016"/>
      <c r="BV121" s="1016">
        <v>1237968</v>
      </c>
      <c r="BW121" s="1016"/>
      <c r="BX121" s="1016"/>
      <c r="BY121" s="1016"/>
      <c r="BZ121" s="1016"/>
      <c r="CA121" s="1016">
        <v>1113045</v>
      </c>
      <c r="CB121" s="1016"/>
      <c r="CC121" s="1016"/>
      <c r="CD121" s="1016"/>
      <c r="CE121" s="1016"/>
      <c r="CF121" s="1054">
        <v>26.2</v>
      </c>
      <c r="CG121" s="1055"/>
      <c r="CH121" s="1055"/>
      <c r="CI121" s="1055"/>
      <c r="CJ121" s="1055"/>
      <c r="CK121" s="1046"/>
      <c r="CL121" s="1047"/>
      <c r="CM121" s="1047"/>
      <c r="CN121" s="1047"/>
      <c r="CO121" s="1048"/>
      <c r="CP121" s="1037" t="s">
        <v>379</v>
      </c>
      <c r="CQ121" s="1038"/>
      <c r="CR121" s="1038"/>
      <c r="CS121" s="1038"/>
      <c r="CT121" s="1038"/>
      <c r="CU121" s="1038"/>
      <c r="CV121" s="1038"/>
      <c r="CW121" s="1038"/>
      <c r="CX121" s="1038"/>
      <c r="CY121" s="1038"/>
      <c r="CZ121" s="1038"/>
      <c r="DA121" s="1038"/>
      <c r="DB121" s="1038"/>
      <c r="DC121" s="1038"/>
      <c r="DD121" s="1038"/>
      <c r="DE121" s="1038"/>
      <c r="DF121" s="1039"/>
      <c r="DG121" s="949" t="s">
        <v>109</v>
      </c>
      <c r="DH121" s="950"/>
      <c r="DI121" s="950"/>
      <c r="DJ121" s="950"/>
      <c r="DK121" s="950"/>
      <c r="DL121" s="950" t="s">
        <v>109</v>
      </c>
      <c r="DM121" s="950"/>
      <c r="DN121" s="950"/>
      <c r="DO121" s="950"/>
      <c r="DP121" s="950"/>
      <c r="DQ121" s="950" t="s">
        <v>109</v>
      </c>
      <c r="DR121" s="950"/>
      <c r="DS121" s="950"/>
      <c r="DT121" s="950"/>
      <c r="DU121" s="950"/>
      <c r="DV121" s="951" t="s">
        <v>109</v>
      </c>
      <c r="DW121" s="951"/>
      <c r="DX121" s="951"/>
      <c r="DY121" s="951"/>
      <c r="DZ121" s="952"/>
    </row>
    <row r="122" spans="1:130" s="197" customFormat="1" ht="26.25" customHeight="1" x14ac:dyDescent="0.15">
      <c r="A122" s="1005"/>
      <c r="B122" s="976"/>
      <c r="C122" s="946" t="s">
        <v>419</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109</v>
      </c>
      <c r="AB122" s="989"/>
      <c r="AC122" s="989"/>
      <c r="AD122" s="989"/>
      <c r="AE122" s="990"/>
      <c r="AF122" s="991" t="s">
        <v>109</v>
      </c>
      <c r="AG122" s="989"/>
      <c r="AH122" s="989"/>
      <c r="AI122" s="989"/>
      <c r="AJ122" s="990"/>
      <c r="AK122" s="991" t="s">
        <v>109</v>
      </c>
      <c r="AL122" s="989"/>
      <c r="AM122" s="989"/>
      <c r="AN122" s="989"/>
      <c r="AO122" s="990"/>
      <c r="AP122" s="992" t="s">
        <v>109</v>
      </c>
      <c r="AQ122" s="993"/>
      <c r="AR122" s="993"/>
      <c r="AS122" s="993"/>
      <c r="AT122" s="994"/>
      <c r="AU122" s="1013"/>
      <c r="AV122" s="1014"/>
      <c r="AW122" s="1014"/>
      <c r="AX122" s="1014"/>
      <c r="AY122" s="1014"/>
      <c r="AZ122" s="228" t="s">
        <v>168</v>
      </c>
      <c r="BA122" s="228"/>
      <c r="BB122" s="228"/>
      <c r="BC122" s="228"/>
      <c r="BD122" s="228"/>
      <c r="BE122" s="228"/>
      <c r="BF122" s="228"/>
      <c r="BG122" s="228"/>
      <c r="BH122" s="228"/>
      <c r="BI122" s="228"/>
      <c r="BJ122" s="228"/>
      <c r="BK122" s="228"/>
      <c r="BL122" s="228"/>
      <c r="BM122" s="228"/>
      <c r="BN122" s="228"/>
      <c r="BO122" s="1023" t="s">
        <v>438</v>
      </c>
      <c r="BP122" s="1024"/>
      <c r="BQ122" s="1064">
        <v>10740986</v>
      </c>
      <c r="BR122" s="1065"/>
      <c r="BS122" s="1065"/>
      <c r="BT122" s="1065"/>
      <c r="BU122" s="1065"/>
      <c r="BV122" s="1065">
        <v>10785908</v>
      </c>
      <c r="BW122" s="1065"/>
      <c r="BX122" s="1065"/>
      <c r="BY122" s="1065"/>
      <c r="BZ122" s="1065"/>
      <c r="CA122" s="1065">
        <v>10178716</v>
      </c>
      <c r="CB122" s="1065"/>
      <c r="CC122" s="1065"/>
      <c r="CD122" s="1065"/>
      <c r="CE122" s="1065"/>
      <c r="CF122" s="1017"/>
      <c r="CG122" s="1018"/>
      <c r="CH122" s="1018"/>
      <c r="CI122" s="1018"/>
      <c r="CJ122" s="1019"/>
      <c r="CK122" s="1046"/>
      <c r="CL122" s="1047"/>
      <c r="CM122" s="1047"/>
      <c r="CN122" s="1047"/>
      <c r="CO122" s="1048"/>
      <c r="CP122" s="1037" t="s">
        <v>439</v>
      </c>
      <c r="CQ122" s="1038"/>
      <c r="CR122" s="1038"/>
      <c r="CS122" s="1038"/>
      <c r="CT122" s="1038"/>
      <c r="CU122" s="1038"/>
      <c r="CV122" s="1038"/>
      <c r="CW122" s="1038"/>
      <c r="CX122" s="1038"/>
      <c r="CY122" s="1038"/>
      <c r="CZ122" s="1038"/>
      <c r="DA122" s="1038"/>
      <c r="DB122" s="1038"/>
      <c r="DC122" s="1038"/>
      <c r="DD122" s="1038"/>
      <c r="DE122" s="1038"/>
      <c r="DF122" s="1039"/>
      <c r="DG122" s="949" t="s">
        <v>440</v>
      </c>
      <c r="DH122" s="950"/>
      <c r="DI122" s="950"/>
      <c r="DJ122" s="950"/>
      <c r="DK122" s="950"/>
      <c r="DL122" s="950" t="s">
        <v>440</v>
      </c>
      <c r="DM122" s="950"/>
      <c r="DN122" s="950"/>
      <c r="DO122" s="950"/>
      <c r="DP122" s="950"/>
      <c r="DQ122" s="950" t="s">
        <v>440</v>
      </c>
      <c r="DR122" s="950"/>
      <c r="DS122" s="950"/>
      <c r="DT122" s="950"/>
      <c r="DU122" s="950"/>
      <c r="DV122" s="951" t="s">
        <v>440</v>
      </c>
      <c r="DW122" s="951"/>
      <c r="DX122" s="951"/>
      <c r="DY122" s="951"/>
      <c r="DZ122" s="952"/>
    </row>
    <row r="123" spans="1:130" s="197" customFormat="1" ht="26.25" customHeight="1" thickBot="1" x14ac:dyDescent="0.2">
      <c r="A123" s="1005"/>
      <c r="B123" s="976"/>
      <c r="C123" s="946" t="s">
        <v>425</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18831</v>
      </c>
      <c r="AB123" s="989"/>
      <c r="AC123" s="989"/>
      <c r="AD123" s="989"/>
      <c r="AE123" s="990"/>
      <c r="AF123" s="991">
        <v>17636</v>
      </c>
      <c r="AG123" s="989"/>
      <c r="AH123" s="989"/>
      <c r="AI123" s="989"/>
      <c r="AJ123" s="990"/>
      <c r="AK123" s="991">
        <v>21460</v>
      </c>
      <c r="AL123" s="989"/>
      <c r="AM123" s="989"/>
      <c r="AN123" s="989"/>
      <c r="AO123" s="990"/>
      <c r="AP123" s="992">
        <v>0.5</v>
      </c>
      <c r="AQ123" s="993"/>
      <c r="AR123" s="993"/>
      <c r="AS123" s="993"/>
      <c r="AT123" s="994"/>
      <c r="AU123" s="1061" t="s">
        <v>441</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440</v>
      </c>
      <c r="BR123" s="1057"/>
      <c r="BS123" s="1057"/>
      <c r="BT123" s="1057"/>
      <c r="BU123" s="1057"/>
      <c r="BV123" s="1057" t="s">
        <v>440</v>
      </c>
      <c r="BW123" s="1057"/>
      <c r="BX123" s="1057"/>
      <c r="BY123" s="1057"/>
      <c r="BZ123" s="1057"/>
      <c r="CA123" s="1057" t="s">
        <v>440</v>
      </c>
      <c r="CB123" s="1057"/>
      <c r="CC123" s="1057"/>
      <c r="CD123" s="1057"/>
      <c r="CE123" s="1057"/>
      <c r="CF123" s="1058"/>
      <c r="CG123" s="1059"/>
      <c r="CH123" s="1059"/>
      <c r="CI123" s="1059"/>
      <c r="CJ123" s="1060"/>
      <c r="CK123" s="1046"/>
      <c r="CL123" s="1047"/>
      <c r="CM123" s="1047"/>
      <c r="CN123" s="1047"/>
      <c r="CO123" s="1048"/>
      <c r="CP123" s="1037" t="s">
        <v>442</v>
      </c>
      <c r="CQ123" s="1038"/>
      <c r="CR123" s="1038"/>
      <c r="CS123" s="1038"/>
      <c r="CT123" s="1038"/>
      <c r="CU123" s="1038"/>
      <c r="CV123" s="1038"/>
      <c r="CW123" s="1038"/>
      <c r="CX123" s="1038"/>
      <c r="CY123" s="1038"/>
      <c r="CZ123" s="1038"/>
      <c r="DA123" s="1038"/>
      <c r="DB123" s="1038"/>
      <c r="DC123" s="1038"/>
      <c r="DD123" s="1038"/>
      <c r="DE123" s="1038"/>
      <c r="DF123" s="1039"/>
      <c r="DG123" s="988" t="s">
        <v>440</v>
      </c>
      <c r="DH123" s="989"/>
      <c r="DI123" s="989"/>
      <c r="DJ123" s="989"/>
      <c r="DK123" s="990"/>
      <c r="DL123" s="991" t="s">
        <v>440</v>
      </c>
      <c r="DM123" s="989"/>
      <c r="DN123" s="989"/>
      <c r="DO123" s="989"/>
      <c r="DP123" s="990"/>
      <c r="DQ123" s="991" t="s">
        <v>440</v>
      </c>
      <c r="DR123" s="989"/>
      <c r="DS123" s="989"/>
      <c r="DT123" s="989"/>
      <c r="DU123" s="990"/>
      <c r="DV123" s="992" t="s">
        <v>440</v>
      </c>
      <c r="DW123" s="993"/>
      <c r="DX123" s="993"/>
      <c r="DY123" s="993"/>
      <c r="DZ123" s="994"/>
    </row>
    <row r="124" spans="1:130" s="197" customFormat="1" ht="26.25" customHeight="1" x14ac:dyDescent="0.15">
      <c r="A124" s="1005"/>
      <c r="B124" s="976"/>
      <c r="C124" s="946" t="s">
        <v>428</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440</v>
      </c>
      <c r="AB124" s="989"/>
      <c r="AC124" s="989"/>
      <c r="AD124" s="989"/>
      <c r="AE124" s="990"/>
      <c r="AF124" s="991" t="s">
        <v>440</v>
      </c>
      <c r="AG124" s="989"/>
      <c r="AH124" s="989"/>
      <c r="AI124" s="989"/>
      <c r="AJ124" s="990"/>
      <c r="AK124" s="991" t="s">
        <v>440</v>
      </c>
      <c r="AL124" s="989"/>
      <c r="AM124" s="989"/>
      <c r="AN124" s="989"/>
      <c r="AO124" s="990"/>
      <c r="AP124" s="992" t="s">
        <v>440</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443</v>
      </c>
      <c r="CQ124" s="1038"/>
      <c r="CR124" s="1038"/>
      <c r="CS124" s="1038"/>
      <c r="CT124" s="1038"/>
      <c r="CU124" s="1038"/>
      <c r="CV124" s="1038"/>
      <c r="CW124" s="1038"/>
      <c r="CX124" s="1038"/>
      <c r="CY124" s="1038"/>
      <c r="CZ124" s="1038"/>
      <c r="DA124" s="1038"/>
      <c r="DB124" s="1038"/>
      <c r="DC124" s="1038"/>
      <c r="DD124" s="1038"/>
      <c r="DE124" s="1038"/>
      <c r="DF124" s="1039"/>
      <c r="DG124" s="1027" t="s">
        <v>440</v>
      </c>
      <c r="DH124" s="1028"/>
      <c r="DI124" s="1028"/>
      <c r="DJ124" s="1028"/>
      <c r="DK124" s="1029"/>
      <c r="DL124" s="1030" t="s">
        <v>440</v>
      </c>
      <c r="DM124" s="1028"/>
      <c r="DN124" s="1028"/>
      <c r="DO124" s="1028"/>
      <c r="DP124" s="1029"/>
      <c r="DQ124" s="1030" t="s">
        <v>440</v>
      </c>
      <c r="DR124" s="1028"/>
      <c r="DS124" s="1028"/>
      <c r="DT124" s="1028"/>
      <c r="DU124" s="1029"/>
      <c r="DV124" s="1031" t="s">
        <v>440</v>
      </c>
      <c r="DW124" s="1032"/>
      <c r="DX124" s="1032"/>
      <c r="DY124" s="1032"/>
      <c r="DZ124" s="1033"/>
    </row>
    <row r="125" spans="1:130" s="197" customFormat="1" ht="26.25" customHeight="1" thickBot="1" x14ac:dyDescent="0.2">
      <c r="A125" s="1005"/>
      <c r="B125" s="976"/>
      <c r="C125" s="946" t="s">
        <v>430</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440</v>
      </c>
      <c r="AB125" s="989"/>
      <c r="AC125" s="989"/>
      <c r="AD125" s="989"/>
      <c r="AE125" s="990"/>
      <c r="AF125" s="991" t="s">
        <v>440</v>
      </c>
      <c r="AG125" s="989"/>
      <c r="AH125" s="989"/>
      <c r="AI125" s="989"/>
      <c r="AJ125" s="990"/>
      <c r="AK125" s="991" t="s">
        <v>440</v>
      </c>
      <c r="AL125" s="989"/>
      <c r="AM125" s="989"/>
      <c r="AN125" s="989"/>
      <c r="AO125" s="990"/>
      <c r="AP125" s="992" t="s">
        <v>440</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444</v>
      </c>
      <c r="CL125" s="1044"/>
      <c r="CM125" s="1044"/>
      <c r="CN125" s="1044"/>
      <c r="CO125" s="1045"/>
      <c r="CP125" s="970" t="s">
        <v>445</v>
      </c>
      <c r="CQ125" s="917"/>
      <c r="CR125" s="917"/>
      <c r="CS125" s="917"/>
      <c r="CT125" s="917"/>
      <c r="CU125" s="917"/>
      <c r="CV125" s="917"/>
      <c r="CW125" s="917"/>
      <c r="CX125" s="917"/>
      <c r="CY125" s="917"/>
      <c r="CZ125" s="917"/>
      <c r="DA125" s="917"/>
      <c r="DB125" s="917"/>
      <c r="DC125" s="917"/>
      <c r="DD125" s="917"/>
      <c r="DE125" s="917"/>
      <c r="DF125" s="918"/>
      <c r="DG125" s="956" t="s">
        <v>440</v>
      </c>
      <c r="DH125" s="957"/>
      <c r="DI125" s="957"/>
      <c r="DJ125" s="957"/>
      <c r="DK125" s="957"/>
      <c r="DL125" s="957" t="s">
        <v>440</v>
      </c>
      <c r="DM125" s="957"/>
      <c r="DN125" s="957"/>
      <c r="DO125" s="957"/>
      <c r="DP125" s="957"/>
      <c r="DQ125" s="957" t="s">
        <v>440</v>
      </c>
      <c r="DR125" s="957"/>
      <c r="DS125" s="957"/>
      <c r="DT125" s="957"/>
      <c r="DU125" s="957"/>
      <c r="DV125" s="958" t="s">
        <v>440</v>
      </c>
      <c r="DW125" s="958"/>
      <c r="DX125" s="958"/>
      <c r="DY125" s="958"/>
      <c r="DZ125" s="959"/>
    </row>
    <row r="126" spans="1:130" s="197" customFormat="1" ht="26.25" customHeight="1" x14ac:dyDescent="0.15">
      <c r="A126" s="1005"/>
      <c r="B126" s="976"/>
      <c r="C126" s="946" t="s">
        <v>433</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440</v>
      </c>
      <c r="AB126" s="989"/>
      <c r="AC126" s="989"/>
      <c r="AD126" s="989"/>
      <c r="AE126" s="990"/>
      <c r="AF126" s="991" t="s">
        <v>440</v>
      </c>
      <c r="AG126" s="989"/>
      <c r="AH126" s="989"/>
      <c r="AI126" s="989"/>
      <c r="AJ126" s="990"/>
      <c r="AK126" s="991" t="s">
        <v>440</v>
      </c>
      <c r="AL126" s="989"/>
      <c r="AM126" s="989"/>
      <c r="AN126" s="989"/>
      <c r="AO126" s="990"/>
      <c r="AP126" s="992" t="s">
        <v>440</v>
      </c>
      <c r="AQ126" s="993"/>
      <c r="AR126" s="993"/>
      <c r="AS126" s="993"/>
      <c r="AT126" s="994"/>
      <c r="AU126" s="233"/>
      <c r="AV126" s="233"/>
      <c r="AW126" s="233"/>
      <c r="AX126" s="1066" t="s">
        <v>446</v>
      </c>
      <c r="AY126" s="1067"/>
      <c r="AZ126" s="1067"/>
      <c r="BA126" s="1067"/>
      <c r="BB126" s="1067"/>
      <c r="BC126" s="1067"/>
      <c r="BD126" s="1067"/>
      <c r="BE126" s="1068"/>
      <c r="BF126" s="1082" t="s">
        <v>447</v>
      </c>
      <c r="BG126" s="1067"/>
      <c r="BH126" s="1067"/>
      <c r="BI126" s="1067"/>
      <c r="BJ126" s="1067"/>
      <c r="BK126" s="1067"/>
      <c r="BL126" s="1068"/>
      <c r="BM126" s="1082" t="s">
        <v>448</v>
      </c>
      <c r="BN126" s="1067"/>
      <c r="BO126" s="1067"/>
      <c r="BP126" s="1067"/>
      <c r="BQ126" s="1067"/>
      <c r="BR126" s="1067"/>
      <c r="BS126" s="1068"/>
      <c r="BT126" s="1082" t="s">
        <v>449</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450</v>
      </c>
      <c r="CQ126" s="980"/>
      <c r="CR126" s="980"/>
      <c r="CS126" s="980"/>
      <c r="CT126" s="980"/>
      <c r="CU126" s="980"/>
      <c r="CV126" s="980"/>
      <c r="CW126" s="980"/>
      <c r="CX126" s="980"/>
      <c r="CY126" s="980"/>
      <c r="CZ126" s="980"/>
      <c r="DA126" s="980"/>
      <c r="DB126" s="980"/>
      <c r="DC126" s="980"/>
      <c r="DD126" s="980"/>
      <c r="DE126" s="980"/>
      <c r="DF126" s="981"/>
      <c r="DG126" s="949" t="s">
        <v>440</v>
      </c>
      <c r="DH126" s="950"/>
      <c r="DI126" s="950"/>
      <c r="DJ126" s="950"/>
      <c r="DK126" s="950"/>
      <c r="DL126" s="950" t="s">
        <v>440</v>
      </c>
      <c r="DM126" s="950"/>
      <c r="DN126" s="950"/>
      <c r="DO126" s="950"/>
      <c r="DP126" s="950"/>
      <c r="DQ126" s="950" t="s">
        <v>440</v>
      </c>
      <c r="DR126" s="950"/>
      <c r="DS126" s="950"/>
      <c r="DT126" s="950"/>
      <c r="DU126" s="950"/>
      <c r="DV126" s="951" t="s">
        <v>440</v>
      </c>
      <c r="DW126" s="951"/>
      <c r="DX126" s="951"/>
      <c r="DY126" s="951"/>
      <c r="DZ126" s="952"/>
    </row>
    <row r="127" spans="1:130" s="197" customFormat="1" ht="26.25" customHeight="1" thickBot="1" x14ac:dyDescent="0.2">
      <c r="A127" s="1006"/>
      <c r="B127" s="978"/>
      <c r="C127" s="1034" t="s">
        <v>451</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440</v>
      </c>
      <c r="AB127" s="989"/>
      <c r="AC127" s="989"/>
      <c r="AD127" s="989"/>
      <c r="AE127" s="990"/>
      <c r="AF127" s="991" t="s">
        <v>440</v>
      </c>
      <c r="AG127" s="989"/>
      <c r="AH127" s="989"/>
      <c r="AI127" s="989"/>
      <c r="AJ127" s="990"/>
      <c r="AK127" s="991" t="s">
        <v>440</v>
      </c>
      <c r="AL127" s="989"/>
      <c r="AM127" s="989"/>
      <c r="AN127" s="989"/>
      <c r="AO127" s="990"/>
      <c r="AP127" s="992" t="s">
        <v>440</v>
      </c>
      <c r="AQ127" s="993"/>
      <c r="AR127" s="993"/>
      <c r="AS127" s="993"/>
      <c r="AT127" s="994"/>
      <c r="AU127" s="233"/>
      <c r="AV127" s="233"/>
      <c r="AW127" s="233"/>
      <c r="AX127" s="916" t="s">
        <v>452</v>
      </c>
      <c r="AY127" s="917"/>
      <c r="AZ127" s="917"/>
      <c r="BA127" s="917"/>
      <c r="BB127" s="917"/>
      <c r="BC127" s="917"/>
      <c r="BD127" s="917"/>
      <c r="BE127" s="918"/>
      <c r="BF127" s="1071" t="s">
        <v>440</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453</v>
      </c>
      <c r="CQ127" s="1075"/>
      <c r="CR127" s="1075"/>
      <c r="CS127" s="1075"/>
      <c r="CT127" s="1075"/>
      <c r="CU127" s="1075"/>
      <c r="CV127" s="1075"/>
      <c r="CW127" s="1075"/>
      <c r="CX127" s="1075"/>
      <c r="CY127" s="1075"/>
      <c r="CZ127" s="1075"/>
      <c r="DA127" s="1075"/>
      <c r="DB127" s="1075"/>
      <c r="DC127" s="1075"/>
      <c r="DD127" s="1075"/>
      <c r="DE127" s="1075"/>
      <c r="DF127" s="1076"/>
      <c r="DG127" s="1077" t="s">
        <v>454</v>
      </c>
      <c r="DH127" s="1078"/>
      <c r="DI127" s="1078"/>
      <c r="DJ127" s="1078"/>
      <c r="DK127" s="1078"/>
      <c r="DL127" s="1078" t="s">
        <v>109</v>
      </c>
      <c r="DM127" s="1078"/>
      <c r="DN127" s="1078"/>
      <c r="DO127" s="1078"/>
      <c r="DP127" s="1078"/>
      <c r="DQ127" s="1078" t="s">
        <v>109</v>
      </c>
      <c r="DR127" s="1078"/>
      <c r="DS127" s="1078"/>
      <c r="DT127" s="1078"/>
      <c r="DU127" s="1078"/>
      <c r="DV127" s="1079" t="s">
        <v>109</v>
      </c>
      <c r="DW127" s="1079"/>
      <c r="DX127" s="1079"/>
      <c r="DY127" s="1079"/>
      <c r="DZ127" s="1080"/>
    </row>
    <row r="128" spans="1:130" s="197" customFormat="1" ht="26.25" customHeight="1" x14ac:dyDescent="0.15">
      <c r="A128" s="1101" t="s">
        <v>455</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456</v>
      </c>
      <c r="X128" s="1103"/>
      <c r="Y128" s="1103"/>
      <c r="Z128" s="1104"/>
      <c r="AA128" s="1119" t="s">
        <v>457</v>
      </c>
      <c r="AB128" s="1120"/>
      <c r="AC128" s="1120"/>
      <c r="AD128" s="1120"/>
      <c r="AE128" s="1121"/>
      <c r="AF128" s="1122" t="s">
        <v>457</v>
      </c>
      <c r="AG128" s="1120"/>
      <c r="AH128" s="1120"/>
      <c r="AI128" s="1120"/>
      <c r="AJ128" s="1121"/>
      <c r="AK128" s="1122" t="s">
        <v>457</v>
      </c>
      <c r="AL128" s="1120"/>
      <c r="AM128" s="1120"/>
      <c r="AN128" s="1120"/>
      <c r="AO128" s="1121"/>
      <c r="AP128" s="1123"/>
      <c r="AQ128" s="1124"/>
      <c r="AR128" s="1124"/>
      <c r="AS128" s="1124"/>
      <c r="AT128" s="1125"/>
      <c r="AU128" s="235"/>
      <c r="AV128" s="235"/>
      <c r="AW128" s="235"/>
      <c r="AX128" s="1084" t="s">
        <v>458</v>
      </c>
      <c r="AY128" s="980"/>
      <c r="AZ128" s="980"/>
      <c r="BA128" s="980"/>
      <c r="BB128" s="980"/>
      <c r="BC128" s="980"/>
      <c r="BD128" s="980"/>
      <c r="BE128" s="981"/>
      <c r="BF128" s="1096" t="s">
        <v>459</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460</v>
      </c>
      <c r="X129" s="1091"/>
      <c r="Y129" s="1091"/>
      <c r="Z129" s="1092"/>
      <c r="AA129" s="988">
        <v>4296095</v>
      </c>
      <c r="AB129" s="989"/>
      <c r="AC129" s="989"/>
      <c r="AD129" s="989"/>
      <c r="AE129" s="990"/>
      <c r="AF129" s="991">
        <v>4188680</v>
      </c>
      <c r="AG129" s="989"/>
      <c r="AH129" s="989"/>
      <c r="AI129" s="989"/>
      <c r="AJ129" s="990"/>
      <c r="AK129" s="991">
        <v>4396466</v>
      </c>
      <c r="AL129" s="989"/>
      <c r="AM129" s="989"/>
      <c r="AN129" s="989"/>
      <c r="AO129" s="990"/>
      <c r="AP129" s="1093"/>
      <c r="AQ129" s="1094"/>
      <c r="AR129" s="1094"/>
      <c r="AS129" s="1094"/>
      <c r="AT129" s="1095"/>
      <c r="AU129" s="235"/>
      <c r="AV129" s="235"/>
      <c r="AW129" s="235"/>
      <c r="AX129" s="1084" t="s">
        <v>461</v>
      </c>
      <c r="AY129" s="980"/>
      <c r="AZ129" s="980"/>
      <c r="BA129" s="980"/>
      <c r="BB129" s="980"/>
      <c r="BC129" s="980"/>
      <c r="BD129" s="980"/>
      <c r="BE129" s="981"/>
      <c r="BF129" s="1085">
        <v>0.8</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462</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463</v>
      </c>
      <c r="X130" s="1091"/>
      <c r="Y130" s="1091"/>
      <c r="Z130" s="1092"/>
      <c r="AA130" s="988">
        <v>167143</v>
      </c>
      <c r="AB130" s="989"/>
      <c r="AC130" s="989"/>
      <c r="AD130" s="989"/>
      <c r="AE130" s="990"/>
      <c r="AF130" s="991">
        <v>167385</v>
      </c>
      <c r="AG130" s="989"/>
      <c r="AH130" s="989"/>
      <c r="AI130" s="989"/>
      <c r="AJ130" s="990"/>
      <c r="AK130" s="991">
        <v>143737</v>
      </c>
      <c r="AL130" s="989"/>
      <c r="AM130" s="989"/>
      <c r="AN130" s="989"/>
      <c r="AO130" s="990"/>
      <c r="AP130" s="1093"/>
      <c r="AQ130" s="1094"/>
      <c r="AR130" s="1094"/>
      <c r="AS130" s="1094"/>
      <c r="AT130" s="1095"/>
      <c r="AU130" s="235"/>
      <c r="AV130" s="235"/>
      <c r="AW130" s="235"/>
      <c r="AX130" s="1143" t="s">
        <v>464</v>
      </c>
      <c r="AY130" s="1075"/>
      <c r="AZ130" s="1075"/>
      <c r="BA130" s="1075"/>
      <c r="BB130" s="1075"/>
      <c r="BC130" s="1075"/>
      <c r="BD130" s="1075"/>
      <c r="BE130" s="1076"/>
      <c r="BF130" s="1105" t="s">
        <v>405</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465</v>
      </c>
      <c r="X131" s="1114"/>
      <c r="Y131" s="1114"/>
      <c r="Z131" s="1115"/>
      <c r="AA131" s="1027">
        <v>4128952</v>
      </c>
      <c r="AB131" s="1028"/>
      <c r="AC131" s="1028"/>
      <c r="AD131" s="1028"/>
      <c r="AE131" s="1029"/>
      <c r="AF131" s="1030">
        <v>4021295</v>
      </c>
      <c r="AG131" s="1028"/>
      <c r="AH131" s="1028"/>
      <c r="AI131" s="1028"/>
      <c r="AJ131" s="1029"/>
      <c r="AK131" s="1030">
        <v>4252729</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466</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467</v>
      </c>
      <c r="W132" s="1131"/>
      <c r="X132" s="1131"/>
      <c r="Y132" s="1131"/>
      <c r="Z132" s="1132"/>
      <c r="AA132" s="1133">
        <v>1.360950672</v>
      </c>
      <c r="AB132" s="1134"/>
      <c r="AC132" s="1134"/>
      <c r="AD132" s="1134"/>
      <c r="AE132" s="1135"/>
      <c r="AF132" s="1136">
        <v>1.0727390059999999</v>
      </c>
      <c r="AG132" s="1134"/>
      <c r="AH132" s="1134"/>
      <c r="AI132" s="1134"/>
      <c r="AJ132" s="1135"/>
      <c r="AK132" s="1136">
        <v>-3.3155180999999999E-2</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468</v>
      </c>
      <c r="W133" s="1138"/>
      <c r="X133" s="1138"/>
      <c r="Y133" s="1138"/>
      <c r="Z133" s="1139"/>
      <c r="AA133" s="1140">
        <v>1.7</v>
      </c>
      <c r="AB133" s="1141"/>
      <c r="AC133" s="1141"/>
      <c r="AD133" s="1141"/>
      <c r="AE133" s="1142"/>
      <c r="AF133" s="1140">
        <v>1.4</v>
      </c>
      <c r="AG133" s="1141"/>
      <c r="AH133" s="1141"/>
      <c r="AI133" s="1141"/>
      <c r="AJ133" s="1142"/>
      <c r="AK133" s="1140">
        <v>0.8</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zoomScale="85" zoomScaleNormal="85" zoomScaleSheetLayoutView="100" workbookViewId="0">
      <selection activeCell="AC18" sqref="AC18:AG18"/>
    </sheetView>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A4" zoomScaleNormal="40" zoomScaleSheetLayoutView="55" workbookViewId="0">
      <selection activeCell="AC18" sqref="AC18:AG18"/>
    </sheetView>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topLeftCell="A4" zoomScaleNormal="100" zoomScaleSheetLayoutView="100" workbookViewId="0">
      <selection activeCell="AC18" sqref="AC18:AG18"/>
    </sheetView>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469</v>
      </c>
      <c r="B5" s="246"/>
      <c r="C5" s="246"/>
      <c r="D5" s="246"/>
      <c r="E5" s="246"/>
      <c r="F5" s="246"/>
      <c r="G5" s="246"/>
      <c r="H5" s="246"/>
      <c r="I5" s="246"/>
      <c r="J5" s="246"/>
      <c r="K5" s="246"/>
      <c r="L5" s="246"/>
      <c r="M5" s="246"/>
      <c r="N5" s="246"/>
      <c r="O5" s="247"/>
    </row>
    <row r="6" spans="1:16" x14ac:dyDescent="0.15">
      <c r="A6" s="248"/>
      <c r="B6" s="244"/>
      <c r="C6" s="244"/>
      <c r="D6" s="244"/>
      <c r="E6" s="244"/>
      <c r="F6" s="244"/>
      <c r="G6" s="249" t="s">
        <v>470</v>
      </c>
      <c r="H6" s="249"/>
      <c r="I6" s="249"/>
      <c r="J6" s="249"/>
      <c r="K6" s="244"/>
      <c r="L6" s="244"/>
      <c r="M6" s="244"/>
      <c r="N6" s="244"/>
    </row>
    <row r="7" spans="1:16" x14ac:dyDescent="0.15">
      <c r="A7" s="248"/>
      <c r="B7" s="244"/>
      <c r="C7" s="244"/>
      <c r="D7" s="244"/>
      <c r="E7" s="244"/>
      <c r="F7" s="244"/>
      <c r="G7" s="251"/>
      <c r="H7" s="252"/>
      <c r="I7" s="252"/>
      <c r="J7" s="253"/>
      <c r="K7" s="1147" t="s">
        <v>471</v>
      </c>
      <c r="L7" s="254"/>
      <c r="M7" s="255" t="s">
        <v>472</v>
      </c>
      <c r="N7" s="256"/>
    </row>
    <row r="8" spans="1:16" x14ac:dyDescent="0.15">
      <c r="A8" s="248"/>
      <c r="B8" s="244"/>
      <c r="C8" s="244"/>
      <c r="D8" s="244"/>
      <c r="E8" s="244"/>
      <c r="F8" s="244"/>
      <c r="G8" s="257"/>
      <c r="H8" s="258"/>
      <c r="I8" s="258"/>
      <c r="J8" s="259"/>
      <c r="K8" s="1148"/>
      <c r="L8" s="260" t="s">
        <v>473</v>
      </c>
      <c r="M8" s="261" t="s">
        <v>474</v>
      </c>
      <c r="N8" s="262" t="s">
        <v>475</v>
      </c>
    </row>
    <row r="9" spans="1:16" x14ac:dyDescent="0.15">
      <c r="A9" s="248"/>
      <c r="B9" s="244"/>
      <c r="C9" s="244"/>
      <c r="D9" s="244"/>
      <c r="E9" s="244"/>
      <c r="F9" s="244"/>
      <c r="G9" s="1149" t="s">
        <v>476</v>
      </c>
      <c r="H9" s="1150"/>
      <c r="I9" s="1150"/>
      <c r="J9" s="1151"/>
      <c r="K9" s="263">
        <v>874495</v>
      </c>
      <c r="L9" s="264">
        <v>190979</v>
      </c>
      <c r="M9" s="265">
        <v>149112</v>
      </c>
      <c r="N9" s="266">
        <v>28.1</v>
      </c>
    </row>
    <row r="10" spans="1:16" x14ac:dyDescent="0.15">
      <c r="A10" s="248"/>
      <c r="B10" s="244"/>
      <c r="C10" s="244"/>
      <c r="D10" s="244"/>
      <c r="E10" s="244"/>
      <c r="F10" s="244"/>
      <c r="G10" s="1149" t="s">
        <v>477</v>
      </c>
      <c r="H10" s="1150"/>
      <c r="I10" s="1150"/>
      <c r="J10" s="1151"/>
      <c r="K10" s="267">
        <v>62087</v>
      </c>
      <c r="L10" s="268">
        <v>13559</v>
      </c>
      <c r="M10" s="269">
        <v>16878</v>
      </c>
      <c r="N10" s="270">
        <v>-19.7</v>
      </c>
    </row>
    <row r="11" spans="1:16" ht="13.5" customHeight="1" x14ac:dyDescent="0.15">
      <c r="A11" s="248"/>
      <c r="B11" s="244"/>
      <c r="C11" s="244"/>
      <c r="D11" s="244"/>
      <c r="E11" s="244"/>
      <c r="F11" s="244"/>
      <c r="G11" s="1149" t="s">
        <v>478</v>
      </c>
      <c r="H11" s="1150"/>
      <c r="I11" s="1150"/>
      <c r="J11" s="1151"/>
      <c r="K11" s="267">
        <v>273004</v>
      </c>
      <c r="L11" s="268">
        <v>59621</v>
      </c>
      <c r="M11" s="269">
        <v>25471</v>
      </c>
      <c r="N11" s="270">
        <v>134.1</v>
      </c>
    </row>
    <row r="12" spans="1:16" ht="13.5" customHeight="1" x14ac:dyDescent="0.15">
      <c r="A12" s="248"/>
      <c r="B12" s="244"/>
      <c r="C12" s="244"/>
      <c r="D12" s="244"/>
      <c r="E12" s="244"/>
      <c r="F12" s="244"/>
      <c r="G12" s="1149" t="s">
        <v>479</v>
      </c>
      <c r="H12" s="1150"/>
      <c r="I12" s="1150"/>
      <c r="J12" s="1151"/>
      <c r="K12" s="267" t="s">
        <v>480</v>
      </c>
      <c r="L12" s="268" t="s">
        <v>480</v>
      </c>
      <c r="M12" s="269">
        <v>1933</v>
      </c>
      <c r="N12" s="270" t="s">
        <v>480</v>
      </c>
    </row>
    <row r="13" spans="1:16" ht="13.5" customHeight="1" x14ac:dyDescent="0.15">
      <c r="A13" s="248"/>
      <c r="B13" s="244"/>
      <c r="C13" s="244"/>
      <c r="D13" s="244"/>
      <c r="E13" s="244"/>
      <c r="F13" s="244"/>
      <c r="G13" s="1149" t="s">
        <v>481</v>
      </c>
      <c r="H13" s="1150"/>
      <c r="I13" s="1150"/>
      <c r="J13" s="1151"/>
      <c r="K13" s="267" t="s">
        <v>480</v>
      </c>
      <c r="L13" s="268" t="s">
        <v>480</v>
      </c>
      <c r="M13" s="269" t="s">
        <v>480</v>
      </c>
      <c r="N13" s="270" t="s">
        <v>480</v>
      </c>
    </row>
    <row r="14" spans="1:16" ht="13.5" customHeight="1" x14ac:dyDescent="0.15">
      <c r="A14" s="248"/>
      <c r="B14" s="244"/>
      <c r="C14" s="244"/>
      <c r="D14" s="244"/>
      <c r="E14" s="244"/>
      <c r="F14" s="244"/>
      <c r="G14" s="1149" t="s">
        <v>482</v>
      </c>
      <c r="H14" s="1150"/>
      <c r="I14" s="1150"/>
      <c r="J14" s="1151"/>
      <c r="K14" s="267" t="s">
        <v>480</v>
      </c>
      <c r="L14" s="268" t="s">
        <v>480</v>
      </c>
      <c r="M14" s="269">
        <v>7468</v>
      </c>
      <c r="N14" s="270" t="s">
        <v>480</v>
      </c>
    </row>
    <row r="15" spans="1:16" ht="13.5" customHeight="1" x14ac:dyDescent="0.15">
      <c r="A15" s="248"/>
      <c r="B15" s="244"/>
      <c r="C15" s="244"/>
      <c r="D15" s="244"/>
      <c r="E15" s="244"/>
      <c r="F15" s="244"/>
      <c r="G15" s="1149" t="s">
        <v>483</v>
      </c>
      <c r="H15" s="1150"/>
      <c r="I15" s="1150"/>
      <c r="J15" s="1151"/>
      <c r="K15" s="267">
        <v>72818</v>
      </c>
      <c r="L15" s="268">
        <v>15903</v>
      </c>
      <c r="M15" s="269">
        <v>4077</v>
      </c>
      <c r="N15" s="270">
        <v>290.10000000000002</v>
      </c>
    </row>
    <row r="16" spans="1:16" x14ac:dyDescent="0.15">
      <c r="A16" s="248"/>
      <c r="B16" s="244"/>
      <c r="C16" s="244"/>
      <c r="D16" s="244"/>
      <c r="E16" s="244"/>
      <c r="F16" s="244"/>
      <c r="G16" s="1152" t="s">
        <v>484</v>
      </c>
      <c r="H16" s="1153"/>
      <c r="I16" s="1153"/>
      <c r="J16" s="1154"/>
      <c r="K16" s="268">
        <v>-57692</v>
      </c>
      <c r="L16" s="268">
        <v>-12599</v>
      </c>
      <c r="M16" s="269">
        <v>-15449</v>
      </c>
      <c r="N16" s="270">
        <v>-18.399999999999999</v>
      </c>
    </row>
    <row r="17" spans="1:16" x14ac:dyDescent="0.15">
      <c r="A17" s="248"/>
      <c r="B17" s="244"/>
      <c r="C17" s="244"/>
      <c r="D17" s="244"/>
      <c r="E17" s="244"/>
      <c r="F17" s="244"/>
      <c r="G17" s="1152" t="s">
        <v>168</v>
      </c>
      <c r="H17" s="1153"/>
      <c r="I17" s="1153"/>
      <c r="J17" s="1154"/>
      <c r="K17" s="268">
        <v>1224712</v>
      </c>
      <c r="L17" s="268">
        <v>267463</v>
      </c>
      <c r="M17" s="269">
        <v>189490</v>
      </c>
      <c r="N17" s="270">
        <v>41.1</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485</v>
      </c>
      <c r="H19" s="244"/>
      <c r="I19" s="244"/>
      <c r="J19" s="244"/>
      <c r="K19" s="244"/>
      <c r="L19" s="244"/>
      <c r="M19" s="244"/>
      <c r="N19" s="244"/>
    </row>
    <row r="20" spans="1:16" x14ac:dyDescent="0.15">
      <c r="A20" s="248"/>
      <c r="B20" s="244"/>
      <c r="C20" s="244"/>
      <c r="D20" s="244"/>
      <c r="E20" s="244"/>
      <c r="F20" s="244"/>
      <c r="G20" s="272"/>
      <c r="H20" s="273"/>
      <c r="I20" s="273"/>
      <c r="J20" s="274"/>
      <c r="K20" s="275" t="s">
        <v>486</v>
      </c>
      <c r="L20" s="276" t="s">
        <v>487</v>
      </c>
      <c r="M20" s="277" t="s">
        <v>488</v>
      </c>
      <c r="N20" s="278"/>
    </row>
    <row r="21" spans="1:16" s="284" customFormat="1" x14ac:dyDescent="0.15">
      <c r="A21" s="279"/>
      <c r="B21" s="249"/>
      <c r="C21" s="249"/>
      <c r="D21" s="249"/>
      <c r="E21" s="249"/>
      <c r="F21" s="249"/>
      <c r="G21" s="1144" t="s">
        <v>489</v>
      </c>
      <c r="H21" s="1145"/>
      <c r="I21" s="1145"/>
      <c r="J21" s="1146"/>
      <c r="K21" s="280">
        <v>21.4</v>
      </c>
      <c r="L21" s="281">
        <v>16.760000000000002</v>
      </c>
      <c r="M21" s="282">
        <v>4.6399999999999997</v>
      </c>
      <c r="N21" s="249"/>
      <c r="O21" s="283"/>
      <c r="P21" s="279"/>
    </row>
    <row r="22" spans="1:16" s="284" customFormat="1" x14ac:dyDescent="0.15">
      <c r="A22" s="279"/>
      <c r="B22" s="249"/>
      <c r="C22" s="249"/>
      <c r="D22" s="249"/>
      <c r="E22" s="249"/>
      <c r="F22" s="249"/>
      <c r="G22" s="1144" t="s">
        <v>490</v>
      </c>
      <c r="H22" s="1145"/>
      <c r="I22" s="1145"/>
      <c r="J22" s="1146"/>
      <c r="K22" s="285">
        <v>97.1</v>
      </c>
      <c r="L22" s="286">
        <v>94.9</v>
      </c>
      <c r="M22" s="287">
        <v>2.2000000000000002</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491</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492</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493</v>
      </c>
      <c r="H29" s="249"/>
      <c r="I29" s="249"/>
      <c r="J29" s="249"/>
      <c r="K29" s="244"/>
      <c r="L29" s="244"/>
      <c r="M29" s="244"/>
      <c r="N29" s="244"/>
      <c r="O29" s="293"/>
    </row>
    <row r="30" spans="1:16" x14ac:dyDescent="0.15">
      <c r="A30" s="248"/>
      <c r="B30" s="244"/>
      <c r="C30" s="244"/>
      <c r="D30" s="244"/>
      <c r="E30" s="244"/>
      <c r="F30" s="244"/>
      <c r="G30" s="251"/>
      <c r="H30" s="252"/>
      <c r="I30" s="252"/>
      <c r="J30" s="253"/>
      <c r="K30" s="1147" t="s">
        <v>471</v>
      </c>
      <c r="L30" s="254"/>
      <c r="M30" s="255" t="s">
        <v>472</v>
      </c>
      <c r="N30" s="256"/>
    </row>
    <row r="31" spans="1:16" x14ac:dyDescent="0.15">
      <c r="A31" s="248"/>
      <c r="B31" s="244"/>
      <c r="C31" s="244"/>
      <c r="D31" s="244"/>
      <c r="E31" s="244"/>
      <c r="F31" s="244"/>
      <c r="G31" s="257"/>
      <c r="H31" s="258"/>
      <c r="I31" s="258"/>
      <c r="J31" s="259"/>
      <c r="K31" s="1148"/>
      <c r="L31" s="260" t="s">
        <v>473</v>
      </c>
      <c r="M31" s="261" t="s">
        <v>474</v>
      </c>
      <c r="N31" s="262" t="s">
        <v>475</v>
      </c>
    </row>
    <row r="32" spans="1:16" ht="27" customHeight="1" x14ac:dyDescent="0.15">
      <c r="A32" s="248"/>
      <c r="B32" s="244"/>
      <c r="C32" s="244"/>
      <c r="D32" s="244"/>
      <c r="E32" s="244"/>
      <c r="F32" s="244"/>
      <c r="G32" s="1160" t="s">
        <v>494</v>
      </c>
      <c r="H32" s="1161"/>
      <c r="I32" s="1161"/>
      <c r="J32" s="1162"/>
      <c r="K32" s="294">
        <v>63000</v>
      </c>
      <c r="L32" s="294">
        <v>13758</v>
      </c>
      <c r="M32" s="295">
        <v>106256</v>
      </c>
      <c r="N32" s="296">
        <v>-87.1</v>
      </c>
    </row>
    <row r="33" spans="1:16" ht="13.5" customHeight="1" x14ac:dyDescent="0.15">
      <c r="A33" s="248"/>
      <c r="B33" s="244"/>
      <c r="C33" s="244"/>
      <c r="D33" s="244"/>
      <c r="E33" s="244"/>
      <c r="F33" s="244"/>
      <c r="G33" s="1160" t="s">
        <v>495</v>
      </c>
      <c r="H33" s="1161"/>
      <c r="I33" s="1161"/>
      <c r="J33" s="1162"/>
      <c r="K33" s="294" t="s">
        <v>480</v>
      </c>
      <c r="L33" s="294" t="s">
        <v>480</v>
      </c>
      <c r="M33" s="295" t="s">
        <v>480</v>
      </c>
      <c r="N33" s="296" t="s">
        <v>480</v>
      </c>
    </row>
    <row r="34" spans="1:16" ht="27" customHeight="1" x14ac:dyDescent="0.15">
      <c r="A34" s="248"/>
      <c r="B34" s="244"/>
      <c r="C34" s="244"/>
      <c r="D34" s="244"/>
      <c r="E34" s="244"/>
      <c r="F34" s="244"/>
      <c r="G34" s="1160" t="s">
        <v>496</v>
      </c>
      <c r="H34" s="1161"/>
      <c r="I34" s="1161"/>
      <c r="J34" s="1162"/>
      <c r="K34" s="294" t="s">
        <v>480</v>
      </c>
      <c r="L34" s="294" t="s">
        <v>480</v>
      </c>
      <c r="M34" s="295" t="s">
        <v>480</v>
      </c>
      <c r="N34" s="296" t="s">
        <v>480</v>
      </c>
    </row>
    <row r="35" spans="1:16" ht="27" customHeight="1" x14ac:dyDescent="0.15">
      <c r="A35" s="248"/>
      <c r="B35" s="244"/>
      <c r="C35" s="244"/>
      <c r="D35" s="244"/>
      <c r="E35" s="244"/>
      <c r="F35" s="244"/>
      <c r="G35" s="1160" t="s">
        <v>497</v>
      </c>
      <c r="H35" s="1161"/>
      <c r="I35" s="1161"/>
      <c r="J35" s="1162"/>
      <c r="K35" s="294">
        <v>35260</v>
      </c>
      <c r="L35" s="294">
        <v>7700</v>
      </c>
      <c r="M35" s="295">
        <v>30126</v>
      </c>
      <c r="N35" s="296">
        <v>-74.400000000000006</v>
      </c>
    </row>
    <row r="36" spans="1:16" ht="27" customHeight="1" x14ac:dyDescent="0.15">
      <c r="A36" s="248"/>
      <c r="B36" s="244"/>
      <c r="C36" s="244"/>
      <c r="D36" s="244"/>
      <c r="E36" s="244"/>
      <c r="F36" s="244"/>
      <c r="G36" s="1160" t="s">
        <v>498</v>
      </c>
      <c r="H36" s="1161"/>
      <c r="I36" s="1161"/>
      <c r="J36" s="1162"/>
      <c r="K36" s="294">
        <v>22607</v>
      </c>
      <c r="L36" s="294">
        <v>4937</v>
      </c>
      <c r="M36" s="295">
        <v>4934</v>
      </c>
      <c r="N36" s="296">
        <v>0.1</v>
      </c>
    </row>
    <row r="37" spans="1:16" ht="13.5" customHeight="1" x14ac:dyDescent="0.15">
      <c r="A37" s="248"/>
      <c r="B37" s="244"/>
      <c r="C37" s="244"/>
      <c r="D37" s="244"/>
      <c r="E37" s="244"/>
      <c r="F37" s="244"/>
      <c r="G37" s="1160" t="s">
        <v>499</v>
      </c>
      <c r="H37" s="1161"/>
      <c r="I37" s="1161"/>
      <c r="J37" s="1162"/>
      <c r="K37" s="294">
        <v>21460</v>
      </c>
      <c r="L37" s="294">
        <v>4687</v>
      </c>
      <c r="M37" s="295">
        <v>1289</v>
      </c>
      <c r="N37" s="296">
        <v>263.60000000000002</v>
      </c>
    </row>
    <row r="38" spans="1:16" ht="27" customHeight="1" x14ac:dyDescent="0.15">
      <c r="A38" s="248"/>
      <c r="B38" s="244"/>
      <c r="C38" s="244"/>
      <c r="D38" s="244"/>
      <c r="E38" s="244"/>
      <c r="F38" s="244"/>
      <c r="G38" s="1163" t="s">
        <v>500</v>
      </c>
      <c r="H38" s="1164"/>
      <c r="I38" s="1164"/>
      <c r="J38" s="1165"/>
      <c r="K38" s="297" t="s">
        <v>480</v>
      </c>
      <c r="L38" s="297" t="s">
        <v>480</v>
      </c>
      <c r="M38" s="298">
        <v>42</v>
      </c>
      <c r="N38" s="299" t="s">
        <v>480</v>
      </c>
      <c r="O38" s="293"/>
    </row>
    <row r="39" spans="1:16" x14ac:dyDescent="0.15">
      <c r="A39" s="248"/>
      <c r="B39" s="244"/>
      <c r="C39" s="244"/>
      <c r="D39" s="244"/>
      <c r="E39" s="244"/>
      <c r="F39" s="244"/>
      <c r="G39" s="1163" t="s">
        <v>501</v>
      </c>
      <c r="H39" s="1164"/>
      <c r="I39" s="1164"/>
      <c r="J39" s="1165"/>
      <c r="K39" s="300" t="s">
        <v>480</v>
      </c>
      <c r="L39" s="300" t="s">
        <v>480</v>
      </c>
      <c r="M39" s="301">
        <v>-6102</v>
      </c>
      <c r="N39" s="302" t="s">
        <v>480</v>
      </c>
      <c r="O39" s="293"/>
    </row>
    <row r="40" spans="1:16" ht="27" customHeight="1" x14ac:dyDescent="0.15">
      <c r="A40" s="248"/>
      <c r="B40" s="244"/>
      <c r="C40" s="244"/>
      <c r="D40" s="244"/>
      <c r="E40" s="244"/>
      <c r="F40" s="244"/>
      <c r="G40" s="1160" t="s">
        <v>502</v>
      </c>
      <c r="H40" s="1161"/>
      <c r="I40" s="1161"/>
      <c r="J40" s="1162"/>
      <c r="K40" s="300">
        <v>-143737</v>
      </c>
      <c r="L40" s="300">
        <v>-31390</v>
      </c>
      <c r="M40" s="301">
        <v>-103856</v>
      </c>
      <c r="N40" s="302">
        <v>-69.8</v>
      </c>
      <c r="O40" s="293"/>
    </row>
    <row r="41" spans="1:16" x14ac:dyDescent="0.15">
      <c r="A41" s="248"/>
      <c r="B41" s="244"/>
      <c r="C41" s="244"/>
      <c r="D41" s="244"/>
      <c r="E41" s="244"/>
      <c r="F41" s="244"/>
      <c r="G41" s="1166" t="s">
        <v>279</v>
      </c>
      <c r="H41" s="1167"/>
      <c r="I41" s="1167"/>
      <c r="J41" s="1168"/>
      <c r="K41" s="294">
        <v>-1410</v>
      </c>
      <c r="L41" s="300">
        <v>-308</v>
      </c>
      <c r="M41" s="301">
        <v>32689</v>
      </c>
      <c r="N41" s="302">
        <v>-100.9</v>
      </c>
      <c r="O41" s="293"/>
    </row>
    <row r="42" spans="1:16" x14ac:dyDescent="0.15">
      <c r="A42" s="248"/>
      <c r="B42" s="244"/>
      <c r="C42" s="244"/>
      <c r="D42" s="244"/>
      <c r="E42" s="244"/>
      <c r="F42" s="244"/>
      <c r="G42" s="303" t="s">
        <v>503</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504</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505</v>
      </c>
      <c r="H48" s="308"/>
      <c r="I48" s="308"/>
      <c r="J48" s="308"/>
      <c r="K48" s="308"/>
      <c r="L48" s="308"/>
      <c r="M48" s="309"/>
      <c r="N48" s="308"/>
    </row>
    <row r="49" spans="1:14" ht="13.5" customHeight="1" x14ac:dyDescent="0.15">
      <c r="A49" s="248"/>
      <c r="B49" s="244"/>
      <c r="C49" s="244"/>
      <c r="D49" s="244"/>
      <c r="E49" s="244"/>
      <c r="F49" s="244"/>
      <c r="G49" s="310"/>
      <c r="H49" s="311"/>
      <c r="I49" s="1155" t="s">
        <v>471</v>
      </c>
      <c r="J49" s="1157" t="s">
        <v>506</v>
      </c>
      <c r="K49" s="1158"/>
      <c r="L49" s="1158"/>
      <c r="M49" s="1158"/>
      <c r="N49" s="1159"/>
    </row>
    <row r="50" spans="1:14" x14ac:dyDescent="0.15">
      <c r="A50" s="248"/>
      <c r="B50" s="244"/>
      <c r="C50" s="244"/>
      <c r="D50" s="244"/>
      <c r="E50" s="244"/>
      <c r="F50" s="244"/>
      <c r="G50" s="312"/>
      <c r="H50" s="313"/>
      <c r="I50" s="1156"/>
      <c r="J50" s="314" t="s">
        <v>507</v>
      </c>
      <c r="K50" s="315" t="s">
        <v>508</v>
      </c>
      <c r="L50" s="316" t="s">
        <v>509</v>
      </c>
      <c r="M50" s="317" t="s">
        <v>510</v>
      </c>
      <c r="N50" s="318" t="s">
        <v>511</v>
      </c>
    </row>
    <row r="51" spans="1:14" x14ac:dyDescent="0.15">
      <c r="A51" s="248"/>
      <c r="B51" s="244"/>
      <c r="C51" s="244"/>
      <c r="D51" s="244"/>
      <c r="E51" s="244"/>
      <c r="F51" s="244"/>
      <c r="G51" s="310" t="s">
        <v>512</v>
      </c>
      <c r="H51" s="311"/>
      <c r="I51" s="319">
        <v>1078201</v>
      </c>
      <c r="J51" s="320">
        <v>238276</v>
      </c>
      <c r="K51" s="321">
        <v>64.8</v>
      </c>
      <c r="L51" s="322">
        <v>203567</v>
      </c>
      <c r="M51" s="323">
        <v>-37.5</v>
      </c>
      <c r="N51" s="324">
        <v>102.3</v>
      </c>
    </row>
    <row r="52" spans="1:14" x14ac:dyDescent="0.15">
      <c r="A52" s="248"/>
      <c r="B52" s="244"/>
      <c r="C52" s="244"/>
      <c r="D52" s="244"/>
      <c r="E52" s="244"/>
      <c r="F52" s="244"/>
      <c r="G52" s="325"/>
      <c r="H52" s="326" t="s">
        <v>513</v>
      </c>
      <c r="I52" s="327">
        <v>1006511</v>
      </c>
      <c r="J52" s="328">
        <v>222433</v>
      </c>
      <c r="K52" s="329">
        <v>78.099999999999994</v>
      </c>
      <c r="L52" s="330">
        <v>121137</v>
      </c>
      <c r="M52" s="331">
        <v>-26.6</v>
      </c>
      <c r="N52" s="332">
        <v>104.7</v>
      </c>
    </row>
    <row r="53" spans="1:14" x14ac:dyDescent="0.15">
      <c r="A53" s="248"/>
      <c r="B53" s="244"/>
      <c r="C53" s="244"/>
      <c r="D53" s="244"/>
      <c r="E53" s="244"/>
      <c r="F53" s="244"/>
      <c r="G53" s="310" t="s">
        <v>514</v>
      </c>
      <c r="H53" s="311"/>
      <c r="I53" s="319">
        <v>448280</v>
      </c>
      <c r="J53" s="320">
        <v>96074</v>
      </c>
      <c r="K53" s="321">
        <v>-59.7</v>
      </c>
      <c r="L53" s="322">
        <v>185018</v>
      </c>
      <c r="M53" s="323">
        <v>-9.1</v>
      </c>
      <c r="N53" s="324">
        <v>-50.6</v>
      </c>
    </row>
    <row r="54" spans="1:14" x14ac:dyDescent="0.15">
      <c r="A54" s="248"/>
      <c r="B54" s="244"/>
      <c r="C54" s="244"/>
      <c r="D54" s="244"/>
      <c r="E54" s="244"/>
      <c r="F54" s="244"/>
      <c r="G54" s="325"/>
      <c r="H54" s="326" t="s">
        <v>513</v>
      </c>
      <c r="I54" s="327">
        <v>322268</v>
      </c>
      <c r="J54" s="328">
        <v>69067</v>
      </c>
      <c r="K54" s="329">
        <v>-68.900000000000006</v>
      </c>
      <c r="L54" s="330">
        <v>95064</v>
      </c>
      <c r="M54" s="331">
        <v>-21.5</v>
      </c>
      <c r="N54" s="332">
        <v>-47.4</v>
      </c>
    </row>
    <row r="55" spans="1:14" x14ac:dyDescent="0.15">
      <c r="A55" s="248"/>
      <c r="B55" s="244"/>
      <c r="C55" s="244"/>
      <c r="D55" s="244"/>
      <c r="E55" s="244"/>
      <c r="F55" s="244"/>
      <c r="G55" s="310" t="s">
        <v>515</v>
      </c>
      <c r="H55" s="311"/>
      <c r="I55" s="319">
        <v>718821</v>
      </c>
      <c r="J55" s="320">
        <v>155960</v>
      </c>
      <c r="K55" s="321">
        <v>62.3</v>
      </c>
      <c r="L55" s="322">
        <v>238802</v>
      </c>
      <c r="M55" s="323">
        <v>29.1</v>
      </c>
      <c r="N55" s="324">
        <v>33.200000000000003</v>
      </c>
    </row>
    <row r="56" spans="1:14" x14ac:dyDescent="0.15">
      <c r="A56" s="248"/>
      <c r="B56" s="244"/>
      <c r="C56" s="244"/>
      <c r="D56" s="244"/>
      <c r="E56" s="244"/>
      <c r="F56" s="244"/>
      <c r="G56" s="325"/>
      <c r="H56" s="326" t="s">
        <v>513</v>
      </c>
      <c r="I56" s="327">
        <v>345914</v>
      </c>
      <c r="J56" s="328">
        <v>75052</v>
      </c>
      <c r="K56" s="329">
        <v>8.6999999999999993</v>
      </c>
      <c r="L56" s="330">
        <v>128562</v>
      </c>
      <c r="M56" s="331">
        <v>35.200000000000003</v>
      </c>
      <c r="N56" s="332">
        <v>-26.5</v>
      </c>
    </row>
    <row r="57" spans="1:14" x14ac:dyDescent="0.15">
      <c r="A57" s="248"/>
      <c r="B57" s="244"/>
      <c r="C57" s="244"/>
      <c r="D57" s="244"/>
      <c r="E57" s="244"/>
      <c r="F57" s="244"/>
      <c r="G57" s="310" t="s">
        <v>516</v>
      </c>
      <c r="H57" s="311"/>
      <c r="I57" s="319">
        <v>1193661</v>
      </c>
      <c r="J57" s="320">
        <v>259097</v>
      </c>
      <c r="K57" s="321">
        <v>66.099999999999994</v>
      </c>
      <c r="L57" s="322">
        <v>288550</v>
      </c>
      <c r="M57" s="323">
        <v>20.8</v>
      </c>
      <c r="N57" s="324">
        <v>45.3</v>
      </c>
    </row>
    <row r="58" spans="1:14" x14ac:dyDescent="0.15">
      <c r="A58" s="248"/>
      <c r="B58" s="244"/>
      <c r="C58" s="244"/>
      <c r="D58" s="244"/>
      <c r="E58" s="244"/>
      <c r="F58" s="244"/>
      <c r="G58" s="325"/>
      <c r="H58" s="326" t="s">
        <v>513</v>
      </c>
      <c r="I58" s="327">
        <v>744315</v>
      </c>
      <c r="J58" s="328">
        <v>161562</v>
      </c>
      <c r="K58" s="329">
        <v>115.3</v>
      </c>
      <c r="L58" s="330">
        <v>141525</v>
      </c>
      <c r="M58" s="331">
        <v>10.1</v>
      </c>
      <c r="N58" s="332">
        <v>105.2</v>
      </c>
    </row>
    <row r="59" spans="1:14" x14ac:dyDescent="0.15">
      <c r="A59" s="248"/>
      <c r="B59" s="244"/>
      <c r="C59" s="244"/>
      <c r="D59" s="244"/>
      <c r="E59" s="244"/>
      <c r="F59" s="244"/>
      <c r="G59" s="310" t="s">
        <v>517</v>
      </c>
      <c r="H59" s="311"/>
      <c r="I59" s="319">
        <v>1931169</v>
      </c>
      <c r="J59" s="320">
        <v>421745</v>
      </c>
      <c r="K59" s="321">
        <v>62.8</v>
      </c>
      <c r="L59" s="322">
        <v>245039</v>
      </c>
      <c r="M59" s="323">
        <v>-15.1</v>
      </c>
      <c r="N59" s="324">
        <v>77.900000000000006</v>
      </c>
    </row>
    <row r="60" spans="1:14" x14ac:dyDescent="0.15">
      <c r="A60" s="248"/>
      <c r="B60" s="244"/>
      <c r="C60" s="244"/>
      <c r="D60" s="244"/>
      <c r="E60" s="244"/>
      <c r="F60" s="244"/>
      <c r="G60" s="325"/>
      <c r="H60" s="326" t="s">
        <v>513</v>
      </c>
      <c r="I60" s="333">
        <v>697165</v>
      </c>
      <c r="J60" s="328">
        <v>152253</v>
      </c>
      <c r="K60" s="329">
        <v>-5.8</v>
      </c>
      <c r="L60" s="330">
        <v>108922</v>
      </c>
      <c r="M60" s="331">
        <v>-23</v>
      </c>
      <c r="N60" s="332">
        <v>17.2</v>
      </c>
    </row>
    <row r="61" spans="1:14" x14ac:dyDescent="0.15">
      <c r="A61" s="248"/>
      <c r="B61" s="244"/>
      <c r="C61" s="244"/>
      <c r="D61" s="244"/>
      <c r="E61" s="244"/>
      <c r="F61" s="244"/>
      <c r="G61" s="310" t="s">
        <v>518</v>
      </c>
      <c r="H61" s="334"/>
      <c r="I61" s="335">
        <v>1074026</v>
      </c>
      <c r="J61" s="336">
        <v>234230</v>
      </c>
      <c r="K61" s="337">
        <v>39.299999999999997</v>
      </c>
      <c r="L61" s="338">
        <v>232195</v>
      </c>
      <c r="M61" s="339">
        <v>-2.4</v>
      </c>
      <c r="N61" s="324">
        <v>41.7</v>
      </c>
    </row>
    <row r="62" spans="1:14" x14ac:dyDescent="0.15">
      <c r="A62" s="248"/>
      <c r="B62" s="244"/>
      <c r="C62" s="244"/>
      <c r="D62" s="244"/>
      <c r="E62" s="244"/>
      <c r="F62" s="244"/>
      <c r="G62" s="325"/>
      <c r="H62" s="326" t="s">
        <v>513</v>
      </c>
      <c r="I62" s="327">
        <v>623235</v>
      </c>
      <c r="J62" s="328">
        <v>136073</v>
      </c>
      <c r="K62" s="329">
        <v>25.5</v>
      </c>
      <c r="L62" s="330">
        <v>119042</v>
      </c>
      <c r="M62" s="331">
        <v>-5.2</v>
      </c>
      <c r="N62" s="332">
        <v>30.7</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13" zoomScaleNormal="100" zoomScaleSheetLayoutView="55" workbookViewId="0">
      <selection activeCell="AC18" sqref="AC18:AG18"/>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activeCell="AC18" sqref="AC18:AG18"/>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election activeCell="AC18" sqref="AC18:AG1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520</v>
      </c>
      <c r="G46" s="8" t="s">
        <v>521</v>
      </c>
      <c r="H46" s="8" t="s">
        <v>522</v>
      </c>
      <c r="I46" s="8" t="s">
        <v>523</v>
      </c>
      <c r="J46" s="9" t="s">
        <v>524</v>
      </c>
    </row>
    <row r="47" spans="2:10" ht="57.75" customHeight="1" x14ac:dyDescent="0.15">
      <c r="B47" s="10"/>
      <c r="C47" s="1169" t="s">
        <v>3</v>
      </c>
      <c r="D47" s="1169"/>
      <c r="E47" s="1170"/>
      <c r="F47" s="11">
        <v>79.58</v>
      </c>
      <c r="G47" s="12">
        <v>85.76</v>
      </c>
      <c r="H47" s="12">
        <v>94.15</v>
      </c>
      <c r="I47" s="12">
        <v>106.84</v>
      </c>
      <c r="J47" s="13">
        <v>102.12</v>
      </c>
    </row>
    <row r="48" spans="2:10" ht="57.75" customHeight="1" x14ac:dyDescent="0.15">
      <c r="B48" s="14"/>
      <c r="C48" s="1171" t="s">
        <v>4</v>
      </c>
      <c r="D48" s="1171"/>
      <c r="E48" s="1172"/>
      <c r="F48" s="15">
        <v>9.44</v>
      </c>
      <c r="G48" s="16">
        <v>6.99</v>
      </c>
      <c r="H48" s="16">
        <v>6.14</v>
      </c>
      <c r="I48" s="16">
        <v>6.47</v>
      </c>
      <c r="J48" s="17">
        <v>1.08</v>
      </c>
    </row>
    <row r="49" spans="2:10" ht="57.75" customHeight="1" thickBot="1" x14ac:dyDescent="0.2">
      <c r="B49" s="18"/>
      <c r="C49" s="1173" t="s">
        <v>5</v>
      </c>
      <c r="D49" s="1173"/>
      <c r="E49" s="1174"/>
      <c r="F49" s="19">
        <v>8.9700000000000006</v>
      </c>
      <c r="G49" s="20">
        <v>2.57</v>
      </c>
      <c r="H49" s="20">
        <v>11.35</v>
      </c>
      <c r="I49" s="20">
        <v>10.45</v>
      </c>
      <c r="J49" s="21" t="s">
        <v>525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16</vt:i4>
      </vt:variant>
    </vt:vector>
  </HeadingPairs>
  <TitlesOfParts>
    <vt:vector baseType="lpstr" size="16">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2017-05-15T12:21:37Z</cp:lastPrinted>
  <dcterms:created xsi:type="dcterms:W3CDTF">2017-02-15T19:55:17Z</dcterms:created>
  <dcterms:modified xsi:type="dcterms:W3CDTF">2018-02-26T07:51:58Z</dcterms:modified>
</cp:coreProperties>
</file>